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R:\talousosasto\IFRS-Konsernilaskenta\tp2021\122021\Q4\"/>
    </mc:Choice>
  </mc:AlternateContent>
  <xr:revisionPtr revIDLastSave="0" documentId="13_ncr:1_{E80CC868-A8EE-493C-9DC1-BE680D6EF4AE}" xr6:coauthVersionLast="47" xr6:coauthVersionMax="47" xr10:uidLastSave="{00000000-0000-0000-0000-000000000000}"/>
  <bookViews>
    <workbookView xWindow="-120" yWindow="-120" windowWidth="25440" windowHeight="15390" firstSheet="1" activeTab="1" xr2:uid="{6F4837FF-8015-4899-80D4-5AFFB5151001}"/>
  </bookViews>
  <sheets>
    <sheet name="myyntituottojen jakauma hak (2)" sheetId="10" state="hidden" r:id="rId1"/>
    <sheet name="KONSERNITULOSLASKELMA" sheetId="20" r:id="rId2"/>
    <sheet name="KONSERNITASE" sheetId="21" r:id="rId3"/>
    <sheet name="RAHAVIRTALASKELMA" sheetId="22" r:id="rId4"/>
    <sheet name="LASKELMA OPON MUUTOS" sheetId="23" r:id="rId5"/>
  </sheets>
  <externalReferences>
    <externalReference r:id="rId6"/>
    <externalReference r:id="rId7"/>
  </externalReferences>
  <definedNames>
    <definedName name="_k" hidden="1">#REF!</definedName>
    <definedName name="_s">#REF!</definedName>
    <definedName name="a">#REF!</definedName>
    <definedName name="BLPB1" hidden="1">#REF!</definedName>
    <definedName name="BLPB10" hidden="1">#REF!</definedName>
    <definedName name="BLPB100" hidden="1">#REF!</definedName>
    <definedName name="BLPB101" hidden="1">#REF!</definedName>
    <definedName name="BLPB102" hidden="1">#REF!</definedName>
    <definedName name="BLPB103" hidden="1">#REF!</definedName>
    <definedName name="BLPB104" hidden="1">#REF!</definedName>
    <definedName name="BLPB105" hidden="1">#REF!</definedName>
    <definedName name="BLPB106" hidden="1">#REF!</definedName>
    <definedName name="BLPB107" hidden="1">#REF!</definedName>
    <definedName name="BLPB108" hidden="1">#REF!</definedName>
    <definedName name="BLPB109" hidden="1">#REF!</definedName>
    <definedName name="BLPB11" hidden="1">#REF!</definedName>
    <definedName name="BLPB110" hidden="1">#REF!</definedName>
    <definedName name="BLPB111" hidden="1">#REF!</definedName>
    <definedName name="BLPB112" hidden="1">#REF!</definedName>
    <definedName name="BLPB113" hidden="1">#REF!</definedName>
    <definedName name="BLPB114" hidden="1">#REF!</definedName>
    <definedName name="BLPB115" hidden="1">#REF!</definedName>
    <definedName name="BLPB116" hidden="1">#REF!</definedName>
    <definedName name="BLPB117" hidden="1">#REF!</definedName>
    <definedName name="BLPB118" hidden="1">#REF!</definedName>
    <definedName name="BLPB119" hidden="1">#REF!</definedName>
    <definedName name="BLPB12" hidden="1">#REF!</definedName>
    <definedName name="BLPB120" hidden="1">#REF!</definedName>
    <definedName name="BLPB121" hidden="1">#REF!</definedName>
    <definedName name="BLPB122" hidden="1">#REF!</definedName>
    <definedName name="BLPB123" hidden="1">#REF!</definedName>
    <definedName name="BLPB124" hidden="1">#REF!</definedName>
    <definedName name="BLPB125" hidden="1">#REF!</definedName>
    <definedName name="BLPB126" hidden="1">#REF!</definedName>
    <definedName name="BLPB127" hidden="1">#REF!</definedName>
    <definedName name="BLPB128" hidden="1">#REF!</definedName>
    <definedName name="BLPB129" hidden="1">#REF!</definedName>
    <definedName name="BLPB13" hidden="1">#REF!</definedName>
    <definedName name="BLPB130" hidden="1">#REF!</definedName>
    <definedName name="BLPB131" hidden="1">#REF!</definedName>
    <definedName name="BLPB132" hidden="1">#REF!</definedName>
    <definedName name="BLPB133" hidden="1">#REF!</definedName>
    <definedName name="BLPB134" hidden="1">#REF!</definedName>
    <definedName name="BLPB135" hidden="1">#REF!</definedName>
    <definedName name="BLPB136" hidden="1">#REF!</definedName>
    <definedName name="BLPB137" hidden="1">#REF!</definedName>
    <definedName name="BLPB138" hidden="1">#REF!</definedName>
    <definedName name="BLPB139" hidden="1">#REF!</definedName>
    <definedName name="BLPB14" hidden="1">#REF!</definedName>
    <definedName name="BLPB140" hidden="1">#REF!</definedName>
    <definedName name="BLPB141" hidden="1">#REF!</definedName>
    <definedName name="BLPB142" hidden="1">#REF!</definedName>
    <definedName name="BLPB143" hidden="1">#REF!</definedName>
    <definedName name="BLPB144" hidden="1">#REF!</definedName>
    <definedName name="BLPB145" hidden="1">#REF!</definedName>
    <definedName name="BLPB146" hidden="1">#REF!</definedName>
    <definedName name="BLPB147" hidden="1">#REF!</definedName>
    <definedName name="BLPB148" hidden="1">#REF!</definedName>
    <definedName name="BLPB149" hidden="1">#REF!</definedName>
    <definedName name="BLPB15" hidden="1">#REF!</definedName>
    <definedName name="BLPB150" hidden="1">#REF!</definedName>
    <definedName name="BLPB151" hidden="1">#REF!</definedName>
    <definedName name="BLPB152" hidden="1">#REF!</definedName>
    <definedName name="BLPB153" hidden="1">#REF!</definedName>
    <definedName name="BLPB154" hidden="1">#REF!</definedName>
    <definedName name="BLPB155" hidden="1">#REF!</definedName>
    <definedName name="BLPB156" hidden="1">#REF!</definedName>
    <definedName name="BLPB157" hidden="1">#REF!</definedName>
    <definedName name="BLPB158" hidden="1">#REF!</definedName>
    <definedName name="BLPB159" hidden="1">#REF!</definedName>
    <definedName name="BLPB16" hidden="1">#REF!</definedName>
    <definedName name="BLPB160" hidden="1">#REF!</definedName>
    <definedName name="BLPB161" hidden="1">#REF!</definedName>
    <definedName name="BLPB162" hidden="1">#REF!</definedName>
    <definedName name="BLPB163" hidden="1">#REF!</definedName>
    <definedName name="BLPB164" hidden="1">#REF!</definedName>
    <definedName name="BLPB165" hidden="1">#REF!</definedName>
    <definedName name="BLPB166" hidden="1">#REF!</definedName>
    <definedName name="BLPB167" hidden="1">#REF!</definedName>
    <definedName name="BLPB168" hidden="1">#REF!</definedName>
    <definedName name="BLPB169" hidden="1">#REF!</definedName>
    <definedName name="BLPB17" hidden="1">#REF!</definedName>
    <definedName name="BLPB170" hidden="1">#REF!</definedName>
    <definedName name="BLPB171" hidden="1">#REF!</definedName>
    <definedName name="BLPB172" hidden="1">#REF!</definedName>
    <definedName name="BLPB173" hidden="1">#REF!</definedName>
    <definedName name="BLPB174" hidden="1">#REF!</definedName>
    <definedName name="BLPB175" hidden="1">#REF!</definedName>
    <definedName name="BLPB176" hidden="1">#REF!</definedName>
    <definedName name="BLPB177" hidden="1">#REF!</definedName>
    <definedName name="BLPB178" hidden="1">#REF!</definedName>
    <definedName name="BLPB179" hidden="1">#REF!</definedName>
    <definedName name="BLPB18" hidden="1">#REF!</definedName>
    <definedName name="BLPB180" hidden="1">#REF!</definedName>
    <definedName name="BLPB181" hidden="1">#REF!</definedName>
    <definedName name="BLPB182" hidden="1">#REF!</definedName>
    <definedName name="BLPB183" hidden="1">#REF!</definedName>
    <definedName name="BLPB184" hidden="1">#REF!</definedName>
    <definedName name="BLPB185" hidden="1">#REF!</definedName>
    <definedName name="BLPB186" hidden="1">#REF!</definedName>
    <definedName name="BLPB187" hidden="1">#REF!</definedName>
    <definedName name="BLPB188" hidden="1">#REF!</definedName>
    <definedName name="BLPB189" hidden="1">#REF!</definedName>
    <definedName name="BLPB19" hidden="1">#REF!</definedName>
    <definedName name="BLPB190" hidden="1">#REF!</definedName>
    <definedName name="BLPB191" hidden="1">#REF!</definedName>
    <definedName name="BLPB192" hidden="1">#REF!</definedName>
    <definedName name="BLPB193" hidden="1">#REF!</definedName>
    <definedName name="BLPB194" hidden="1">#REF!</definedName>
    <definedName name="BLPB195" hidden="1">#REF!</definedName>
    <definedName name="BLPB196" hidden="1">#REF!</definedName>
    <definedName name="BLPB197" hidden="1">#REF!</definedName>
    <definedName name="BLPB198" hidden="1">#REF!</definedName>
    <definedName name="BLPB199" hidden="1">#REF!</definedName>
    <definedName name="BLPB2" hidden="1">#REF!</definedName>
    <definedName name="BLPB20" hidden="1">#REF!</definedName>
    <definedName name="BLPB200" hidden="1">#REF!</definedName>
    <definedName name="BLPB201" hidden="1">#REF!</definedName>
    <definedName name="BLPB202" hidden="1">#REF!</definedName>
    <definedName name="BLPB203" hidden="1">#REF!</definedName>
    <definedName name="BLPB204" hidden="1">#REF!</definedName>
    <definedName name="BLPB205" hidden="1">#REF!</definedName>
    <definedName name="BLPB206" hidden="1">#REF!</definedName>
    <definedName name="BLPB207" hidden="1">#REF!</definedName>
    <definedName name="BLPB208" hidden="1">#REF!</definedName>
    <definedName name="BLPB209" hidden="1">#REF!</definedName>
    <definedName name="BLPB21" hidden="1">#REF!</definedName>
    <definedName name="BLPB210" hidden="1">#REF!</definedName>
    <definedName name="BLPB211" hidden="1">#REF!</definedName>
    <definedName name="BLPB212" hidden="1">#REF!</definedName>
    <definedName name="BLPB213" hidden="1">#REF!</definedName>
    <definedName name="BLPB214" hidden="1">#REF!</definedName>
    <definedName name="BLPB215" hidden="1">#REF!</definedName>
    <definedName name="BLPB216" hidden="1">#REF!</definedName>
    <definedName name="BLPB217" hidden="1">#REF!</definedName>
    <definedName name="BLPB218" hidden="1">#REF!</definedName>
    <definedName name="BLPB219" hidden="1">#REF!</definedName>
    <definedName name="BLPB22" hidden="1">#REF!</definedName>
    <definedName name="BLPB220" hidden="1">#REF!</definedName>
    <definedName name="BLPB221" hidden="1">#REF!</definedName>
    <definedName name="BLPB222" hidden="1">#REF!</definedName>
    <definedName name="BLPB223" hidden="1">#REF!</definedName>
    <definedName name="BLPB224" hidden="1">#REF!</definedName>
    <definedName name="BLPB225" hidden="1">#REF!</definedName>
    <definedName name="BLPB226" hidden="1">#REF!</definedName>
    <definedName name="BLPB227" hidden="1">#REF!</definedName>
    <definedName name="BLPB228" hidden="1">#REF!</definedName>
    <definedName name="BLPB229" hidden="1">#REF!</definedName>
    <definedName name="BLPB23" hidden="1">#REF!</definedName>
    <definedName name="BLPB230" hidden="1">#REF!</definedName>
    <definedName name="BLPB24" hidden="1">#REF!</definedName>
    <definedName name="BLPB25" hidden="1">#REF!</definedName>
    <definedName name="BLPB26" hidden="1">#REF!</definedName>
    <definedName name="BLPB27" hidden="1">#REF!</definedName>
    <definedName name="BLPB28" hidden="1">#REF!</definedName>
    <definedName name="BLPB29" hidden="1">#REF!</definedName>
    <definedName name="BLPB3" hidden="1">#REF!</definedName>
    <definedName name="BLPB30" hidden="1">#REF!</definedName>
    <definedName name="BLPB31" hidden="1">#REF!</definedName>
    <definedName name="BLPB32" hidden="1">#REF!</definedName>
    <definedName name="BLPB33" hidden="1">#REF!</definedName>
    <definedName name="BLPB34" hidden="1">#REF!</definedName>
    <definedName name="BLPB35" hidden="1">#REF!</definedName>
    <definedName name="BLPB36" hidden="1">#REF!</definedName>
    <definedName name="BLPB37" hidden="1">#REF!</definedName>
    <definedName name="BLPB38" hidden="1">#REF!</definedName>
    <definedName name="BLPB39" hidden="1">#REF!</definedName>
    <definedName name="BLPB4" hidden="1">#REF!</definedName>
    <definedName name="BLPB40" hidden="1">#REF!</definedName>
    <definedName name="BLPB41" hidden="1">#REF!</definedName>
    <definedName name="BLPB42" hidden="1">#REF!</definedName>
    <definedName name="BLPB43" hidden="1">#REF!</definedName>
    <definedName name="BLPB44" hidden="1">#REF!</definedName>
    <definedName name="BLPB45" hidden="1">#REF!</definedName>
    <definedName name="BLPB46" hidden="1">#REF!</definedName>
    <definedName name="BLPB47" hidden="1">#REF!</definedName>
    <definedName name="BLPB48" hidden="1">#REF!</definedName>
    <definedName name="BLPB49" hidden="1">#REF!</definedName>
    <definedName name="BLPB5" hidden="1">#REF!</definedName>
    <definedName name="BLPB50" hidden="1">#REF!</definedName>
    <definedName name="BLPB51" hidden="1">#REF!</definedName>
    <definedName name="BLPB52" hidden="1">#REF!</definedName>
    <definedName name="BLPB53" hidden="1">#REF!</definedName>
    <definedName name="BLPB54" hidden="1">#REF!</definedName>
    <definedName name="BLPB55" hidden="1">#REF!</definedName>
    <definedName name="BLPB56" hidden="1">#REF!</definedName>
    <definedName name="BLPB57" hidden="1">#REF!</definedName>
    <definedName name="BLPB58" hidden="1">#REF!</definedName>
    <definedName name="BLPB59" hidden="1">#REF!</definedName>
    <definedName name="BLPB6" hidden="1">#REF!</definedName>
    <definedName name="BLPB60" hidden="1">#REF!</definedName>
    <definedName name="BLPB61" hidden="1">#REF!</definedName>
    <definedName name="BLPB62" hidden="1">#REF!</definedName>
    <definedName name="BLPB63" hidden="1">#REF!</definedName>
    <definedName name="BLPB64" hidden="1">#REF!</definedName>
    <definedName name="BLPB65" hidden="1">#REF!</definedName>
    <definedName name="BLPB66" hidden="1">#REF!</definedName>
    <definedName name="BLPB67" hidden="1">#REF!</definedName>
    <definedName name="BLPB68" hidden="1">#REF!</definedName>
    <definedName name="BLPB69" hidden="1">#REF!</definedName>
    <definedName name="BLPB7" hidden="1">#REF!</definedName>
    <definedName name="BLPB70" hidden="1">#REF!</definedName>
    <definedName name="BLPB71" hidden="1">#REF!</definedName>
    <definedName name="BLPB72" hidden="1">#REF!</definedName>
    <definedName name="BLPB73" hidden="1">#REF!</definedName>
    <definedName name="BLPB74" hidden="1">#REF!</definedName>
    <definedName name="BLPB75" hidden="1">#REF!</definedName>
    <definedName name="BLPB76" hidden="1">#REF!</definedName>
    <definedName name="BLPB77" hidden="1">#REF!</definedName>
    <definedName name="BLPB78" hidden="1">#REF!</definedName>
    <definedName name="BLPB79" hidden="1">#REF!</definedName>
    <definedName name="BLPB8" hidden="1">#REF!</definedName>
    <definedName name="BLPB80" hidden="1">#REF!</definedName>
    <definedName name="BLPB81" hidden="1">#REF!</definedName>
    <definedName name="BLPB82" hidden="1">#REF!</definedName>
    <definedName name="BLPB83" hidden="1">#REF!</definedName>
    <definedName name="BLPB84" hidden="1">#REF!</definedName>
    <definedName name="BLPB85" hidden="1">#REF!</definedName>
    <definedName name="BLPB86" hidden="1">#REF!</definedName>
    <definedName name="BLPB87" hidden="1">#REF!</definedName>
    <definedName name="BLPB88" hidden="1">#REF!</definedName>
    <definedName name="BLPB89" hidden="1">#REF!</definedName>
    <definedName name="BLPB9" hidden="1">#REF!</definedName>
    <definedName name="BLPB90" hidden="1">#REF!</definedName>
    <definedName name="BLPB91" hidden="1">#REF!</definedName>
    <definedName name="BLPB92" hidden="1">#REF!</definedName>
    <definedName name="BLPB93" hidden="1">#REF!</definedName>
    <definedName name="BLPB94" hidden="1">#REF!</definedName>
    <definedName name="BLPB95" hidden="1">#REF!</definedName>
    <definedName name="BLPB96" hidden="1">#REF!</definedName>
    <definedName name="BLPB97" hidden="1">#REF!</definedName>
    <definedName name="BLPB98" hidden="1">#REF!</definedName>
    <definedName name="BLPB99" hidden="1">#REF!</definedName>
    <definedName name="BLPH1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5" hidden="1">#REF!</definedName>
    <definedName name="bs" hidden="1">{#N/A,#N/A,FALSE,"TULOSLASKELMA";#N/A,#N/A,FALSE,"TASE";#N/A,#N/A,FALSE,"TASE  KAUSITTAIN";#N/A,#N/A,FALSE,"TULOSLASKELMA KAUSITTAIN"}</definedName>
    <definedName name="CIQWBGuid" hidden="1">"cecc80dc-cd1f-4b1a-bc82-078c9f9dcfe2"</definedName>
    <definedName name="d">#REF!</definedName>
    <definedName name="e">#REF!</definedName>
    <definedName name="f">#REF!</definedName>
    <definedName name="g">#REF!</definedName>
    <definedName name="h">#REF!</definedName>
    <definedName name="harj" hidden="1">{#N/A,#N/A,FALSE,"RAHOITUSPOHJA 31.12.96";#N/A,#N/A,FALSE,"RAHOITUSPOHJA 30.4.97";#N/A,#N/A,FALSE,"RAHOITUSPOHJA 31.8.97";#N/A,#N/A,FALSE,"RAHOITUSPOHJA 31.12.97"}</definedName>
    <definedName name="ifsrange0">#REF!,#REF!,#REF!,#REF!,#REF!,#REF!,#REF!,#REF!,#REF!,#REF!,#REF!,#REF!,#REF!</definedName>
    <definedName name="ifsrange1">#REF!,#REF!,#REF!,#REF!,#REF!,#REF!,#REF!,#REF!,#REF!,#REF!,#REF!,#REF!,#REF!</definedName>
    <definedName name="ifsrange10">'[1]Tulos 2019 Oyj'!$F$472,'[1]Tulos 2019 Oyj'!$F$476,'[1]Tulos 2019 Oyj'!$F$480,'[1]Tulos 2019 Oyj'!$F$486,'[1]Tulos 2019 Oyj'!$F$492,'[1]Tulos 2019 Oyj'!$F$496,'[1]Tulos 2019 Oyj'!$F$505,'[1]Tulos 2019 Oyj'!$F$511,'[1]Tulos 2019 Oyj'!$F$521,'[1]Tulos 2019 Oyj'!$F$527,'[1]Tulos 2019 Oyj'!$F$539</definedName>
    <definedName name="ifsrange11">'[1]Tulos 2019 Oyj'!$F$565,'[1]Tulos 2019 Oyj'!$F$570,'[1]Tulos 2019 Oyj'!$F$574,'[1]Tulos 2019 Oyj'!$F$579,'[1]Tulos 2019 Oyj'!$F$584,'[1]Tulos 2019 Oyj'!$F$593,'[1]Tulos 2019 Oyj'!$F$598,'[1]Tulos 2019 Oyj'!$F$607,'[1]Tulos 2019 Oyj'!$F$617,'[1]Tulos 2019 Oyj'!$F$628,'[1]Tulos 2019 Oyj'!$F$640,'[1]Tulos 2019 Oyj'!$F$644,'[1]Tulos 2019 Oyj'!$F$650,'[1]Tulos 2019 Oyj'!$F$656,'[1]Tulos 2019 Oyj'!$F$661,'[1]Tulos 2019 Oyj'!$F$669,'[1]Tulos 2019 Oyj'!$F$683,'[1]Tulos 2019 Oyj'!$F$691,'[1]Tulos 2019 Oyj'!$F$699,'[1]Tulos 2019 Oyj'!$F$707,'[1]Tulos 2019 Oyj'!$F$713</definedName>
    <definedName name="ifsrange12">'[1]Tulos 2019 Oyj'!$G$219,'[1]Tulos 2019 Oyj'!$G$229,'[1]Tulos 2019 Oyj'!$G$233,'[1]Tulos 2019 Oyj'!$G$237,'[1]Tulos 2019 Oyj'!$G$246,'[1]Tulos 2019 Oyj'!$G$252,'[1]Tulos 2019 Oyj'!$G$256,'[1]Tulos 2019 Oyj'!$G$263,'[1]Tulos 2019 Oyj'!$G$267,'[1]Tulos 2019 Oyj'!$G$277</definedName>
    <definedName name="ifsrange13">'[1]Tulos 2019 Oyj'!$G$288,'[1]Tulos 2019 Oyj'!$G$292,'[1]Tulos 2019 Oyj'!$G$296,'[1]Tulos 2019 Oyj'!$G$300,'[1]Tulos 2019 Oyj'!$G$308,'[1]Tulos 2019 Oyj'!$G$314,'[1]Tulos 2019 Oyj'!$G$318,'[1]Tulos 2019 Oyj'!$G$322,'[1]Tulos 2019 Oyj'!$G$329,'[1]Tulos 2019 Oyj'!$G$333,'[1]Tulos 2019 Oyj'!$G$337,'[1]Tulos 2019 Oyj'!$G$347,'[1]Tulos 2019 Oyj'!$G$351</definedName>
    <definedName name="ifsrange14">'[1]Tulos 2019 Oyj'!$G$472,'[1]Tulos 2019 Oyj'!$G$476,'[1]Tulos 2019 Oyj'!$G$480,'[1]Tulos 2019 Oyj'!$G$486,'[1]Tulos 2019 Oyj'!$G$492,'[1]Tulos 2019 Oyj'!$G$496,'[1]Tulos 2019 Oyj'!$G$505,'[1]Tulos 2019 Oyj'!$G$511,'[1]Tulos 2019 Oyj'!$G$521,'[1]Tulos 2019 Oyj'!$G$527,'[1]Tulos 2019 Oyj'!$G$539</definedName>
    <definedName name="ifsrange15">'[1]Tulos 2019 Oyj'!$G$565,'[1]Tulos 2019 Oyj'!$G$570,'[1]Tulos 2019 Oyj'!$G$574,'[1]Tulos 2019 Oyj'!$G$579,'[1]Tulos 2019 Oyj'!$G$584,'[1]Tulos 2019 Oyj'!$G$593,'[1]Tulos 2019 Oyj'!$G$598,'[1]Tulos 2019 Oyj'!$G$607,'[1]Tulos 2019 Oyj'!$G$617,'[1]Tulos 2019 Oyj'!$G$628,'[1]Tulos 2019 Oyj'!$G$640,'[1]Tulos 2019 Oyj'!$G$644,'[1]Tulos 2019 Oyj'!$G$650,'[1]Tulos 2019 Oyj'!$G$656,'[1]Tulos 2019 Oyj'!$G$661,'[1]Tulos 2019 Oyj'!$G$669,'[1]Tulos 2019 Oyj'!$G$683,'[1]Tulos 2019 Oyj'!$G$691,'[1]Tulos 2019 Oyj'!$G$699,'[1]Tulos 2019 Oyj'!$G$707,'[1]Tulos 2019 Oyj'!$G$713</definedName>
    <definedName name="ifsrange2">#REF!,#REF!,#REF!,#REF!,#REF!,#REF!,#REF!,#REF!,#REF!,#REF!,#REF!,#REF!,#REF!</definedName>
    <definedName name="ifsrange3">#REF!,#REF!,#REF!,#REF!,#REF!,#REF!,#REF!,#REF!,#REF!,#REF!,#REF!,#REF!,#REF!</definedName>
    <definedName name="ifsrange4">#REF!,#REF!,#REF!,#REF!,#REF!,#REF!,#REF!,#REF!,#REF!,#REF!,#REF!,#REF!,#REF!</definedName>
    <definedName name="ifsrange40">'[2]LCL 122019'!$C$18,'[2]LCL 122019'!$C$20,'[2]LCL 122019'!$C$102,'[2]LCL 122019'!$C$128,'[2]LCL 122019'!$C$197,'[2]LCL 122019'!$C$199,'[2]LCL 122019'!$C$201,'[2]LCL 122019'!$C$331,'[2]LCL 122019'!$C$363,'[2]LCL 122019'!$C$391,'[2]LCL 122019'!$C$445,'[2]LCL 122019'!$C$585,'[2]LCL 122019'!$C$966,'[2]LCL 122019'!$C$1019,'[2]LCL 122019'!$C$1024,'[2]LCL 122019'!$C$1029,'[2]LCL 122019'!$C$1042,'[2]LCL 122019'!$C$1068,'[2]LCL 122019'!$C$1092,'[2]LCL 122019'!$C$1094,'[2]LCL 122019'!$C$1099,'[2]LCL 122019'!$C$1101,'[2]LCL 122019'!$C$1103,'[2]LCL 122019'!$C$1106,'[2]LCL 122019'!$C$1108</definedName>
    <definedName name="ifsrange41">'[2]LCL 122019'!$F$18,'[2]LCL 122019'!$F$20,'[2]LCL 122019'!$F$102,'[2]LCL 122019'!$F$128,'[2]LCL 122019'!$F$197,'[2]LCL 122019'!$F$199,'[2]LCL 122019'!$F$201,'[2]LCL 122019'!$F$331,'[2]LCL 122019'!$F$363,'[2]LCL 122019'!$F$391,'[2]LCL 122019'!$F$445,'[2]LCL 122019'!$F$585,'[2]LCL 122019'!$F$966,'[2]LCL 122019'!$F$1019,'[2]LCL 122019'!$F$1024,'[2]LCL 122019'!$F$1029,'[2]LCL 122019'!$F$1042,'[2]LCL 122019'!$F$1068,'[2]LCL 122019'!$F$1092,'[2]LCL 122019'!$F$1094,'[2]LCL 122019'!$F$1099,'[2]LCL 122019'!$F$1101,'[2]LCL 122019'!$F$1103,'[2]LCL 122019'!$F$1106,'[2]LCL 122019'!$F$1108</definedName>
    <definedName name="ifsrange42">'[2]LCL 122019'!$Q$18,'[2]LCL 122019'!$Q$20,'[2]LCL 122019'!$Q$102,'[2]LCL 122019'!$Q$128,'[2]LCL 122019'!$Q$197,'[2]LCL 122019'!$Q$199,'[2]LCL 122019'!$Q$201,'[2]LCL 122019'!$Q$331,'[2]LCL 122019'!$Q$363,'[2]LCL 122019'!$Q$391,'[2]LCL 122019'!$Q$445,'[2]LCL 122019'!$Q$585,'[2]LCL 122019'!$Q$966,'[2]LCL 122019'!$Q$1019,'[2]LCL 122019'!$Q$1024,'[2]LCL 122019'!$Q$1029,'[2]LCL 122019'!$Q$1042,'[2]LCL 122019'!$Q$1068,'[2]LCL 122019'!$Q$1092,'[2]LCL 122019'!$Q$1094,'[2]LCL 122019'!$Q$1099,'[2]LCL 122019'!$Q$1101,'[2]LCL 122019'!$Q$1103,'[2]LCL 122019'!$Q$1106,'[2]LCL 122019'!$Q$1108</definedName>
    <definedName name="ifsrange43">'[2]LCL 122019'!$R$18,'[2]LCL 122019'!$R$20,'[2]LCL 122019'!$R$102,'[2]LCL 122019'!$R$128,'[2]LCL 122019'!$R$197,'[2]LCL 122019'!$R$199,'[2]LCL 122019'!$R$201,'[2]LCL 122019'!$R$331,'[2]LCL 122019'!$R$363,'[2]LCL 122019'!$R$391,'[2]LCL 122019'!$R$445,'[2]LCL 122019'!$R$585,'[2]LCL 122019'!$R$966,'[2]LCL 122019'!$R$1019,'[2]LCL 122019'!$R$1024,'[2]LCL 122019'!$R$1029,'[2]LCL 122019'!$R$1042,'[2]LCL 122019'!$R$1068,'[2]LCL 122019'!$R$1092,'[2]LCL 122019'!$R$1094,'[2]LCL 122019'!$R$1099,'[2]LCL 122019'!$R$1101,'[2]LCL 122019'!$R$1103,'[2]LCL 122019'!$R$1106,'[2]LCL 122019'!$R$1108</definedName>
    <definedName name="ifsrange44">'[2]LCL 122019'!$AB$18,'[2]LCL 122019'!$AB$20,'[2]LCL 122019'!$AB$102,'[2]LCL 122019'!$AB$128,'[2]LCL 122019'!$AB$197,'[2]LCL 122019'!$AB$199,'[2]LCL 122019'!$AB$201,'[2]LCL 122019'!$AB$331,'[2]LCL 122019'!$AB$363,'[2]LCL 122019'!$AB$391,'[2]LCL 122019'!$AB$445,'[2]LCL 122019'!$AB$585,'[2]LCL 122019'!$AB$966,'[2]LCL 122019'!$AB$1019,'[2]LCL 122019'!$AB$1024,'[2]LCL 122019'!$AB$1029,'[2]LCL 122019'!$AB$1042,'[2]LCL 122019'!$AB$1068,'[2]LCL 122019'!$AB$1092,'[2]LCL 122019'!$AB$1094,'[2]LCL 122019'!$AB$1099,'[2]LCL 122019'!$AB$1101,'[2]LCL 122019'!$AB$1103,'[2]LCL 122019'!$AB$1106,'[2]LCL 122019'!$AB$1108</definedName>
    <definedName name="ifsrange45">'[2]LCL 122019'!$AC$18,'[2]LCL 122019'!$AC$20,'[2]LCL 122019'!$AC$102,'[2]LCL 122019'!$AC$128,'[2]LCL 122019'!$AC$197,'[2]LCL 122019'!$AC$199,'[2]LCL 122019'!$AC$201,'[2]LCL 122019'!$AC$331,'[2]LCL 122019'!$AC$363,'[2]LCL 122019'!$AC$391,'[2]LCL 122019'!$AC$445,'[2]LCL 122019'!$AC$585,'[2]LCL 122019'!$AC$966,'[2]LCL 122019'!$AC$1019,'[2]LCL 122019'!$AC$1024,'[2]LCL 122019'!$AC$1029,'[2]LCL 122019'!$AC$1042,'[2]LCL 122019'!$AC$1068,'[2]LCL 122019'!$AC$1092,'[2]LCL 122019'!$AC$1094,'[2]LCL 122019'!$AC$1099,'[2]LCL 122019'!$AC$1101,'[2]LCL 122019'!$AC$1103,'[2]LCL 122019'!$AC$1106,'[2]LCL 122019'!$AC$1108</definedName>
    <definedName name="ifsrange46">'[2]LCL 122019'!$AE$18,'[2]LCL 122019'!$AE$20,'[2]LCL 122019'!$AE$102,'[2]LCL 122019'!$AE$128,'[2]LCL 122019'!$AE$197,'[2]LCL 122019'!$AE$199,'[2]LCL 122019'!$AE$201,'[2]LCL 122019'!$AE$331,'[2]LCL 122019'!$AE$363,'[2]LCL 122019'!$AE$391,'[2]LCL 122019'!$AE$445,'[2]LCL 122019'!$AE$585,'[2]LCL 122019'!$AE$966,'[2]LCL 122019'!$AE$1019,'[2]LCL 122019'!$AE$1024,'[2]LCL 122019'!$AE$1029,'[2]LCL 122019'!$AE$1042,'[2]LCL 122019'!$AE$1068,'[2]LCL 122019'!$AE$1092,'[2]LCL 122019'!$AE$1094,'[2]LCL 122019'!$AE$1099,'[2]LCL 122019'!$AE$1101,'[2]LCL 122019'!$AE$1103,'[2]LCL 122019'!$AE$1106,'[2]LCL 122019'!$AE$1108</definedName>
    <definedName name="ifsrange47">'[2]LCL 122019'!$D$18,'[2]LCL 122019'!$D$20,'[2]LCL 122019'!$D$102,'[2]LCL 122019'!$D$128,'[2]LCL 122019'!$D$197,'[2]LCL 122019'!$D$199,'[2]LCL 122019'!$D$201,'[2]LCL 122019'!$D$331,'[2]LCL 122019'!$D$363,'[2]LCL 122019'!$D$391,'[2]LCL 122019'!$D$445,'[2]LCL 122019'!$D$585,'[2]LCL 122019'!$D$966,'[2]LCL 122019'!$D$1019,'[2]LCL 122019'!$D$1024,'[2]LCL 122019'!$D$1029,'[2]LCL 122019'!$D$1042,'[2]LCL 122019'!$D$1068,'[2]LCL 122019'!$D$1092,'[2]LCL 122019'!$D$1094,'[2]LCL 122019'!$D$1099,'[2]LCL 122019'!$D$1101,'[2]LCL 122019'!$D$1103,'[2]LCL 122019'!$D$1106,'[2]LCL 122019'!$D$1108</definedName>
    <definedName name="ifsrange48">'[2]LCL 122019'!$E$18,'[2]LCL 122019'!$E$20,'[2]LCL 122019'!$E$102,'[2]LCL 122019'!$E$128,'[2]LCL 122019'!$E$197,'[2]LCL 122019'!$E$199,'[2]LCL 122019'!$E$201,'[2]LCL 122019'!$E$331,'[2]LCL 122019'!$E$363,'[2]LCL 122019'!$E$391,'[2]LCL 122019'!$E$445,'[2]LCL 122019'!$E$585,'[2]LCL 122019'!$E$966,'[2]LCL 122019'!$E$1019,'[2]LCL 122019'!$E$1024,'[2]LCL 122019'!$E$1029,'[2]LCL 122019'!$E$1042,'[2]LCL 122019'!$E$1068,'[2]LCL 122019'!$E$1092,'[2]LCL 122019'!$E$1094,'[2]LCL 122019'!$E$1099,'[2]LCL 122019'!$E$1101,'[2]LCL 122019'!$E$1103,'[2]LCL 122019'!$E$1106,'[2]LCL 122019'!$E$1108</definedName>
    <definedName name="ifsrange49">'[2]LCL 122019'!$G$18,'[2]LCL 122019'!$G$20,'[2]LCL 122019'!$G$102,'[2]LCL 122019'!$G$128,'[2]LCL 122019'!$G$197,'[2]LCL 122019'!$G$199,'[2]LCL 122019'!$G$201,'[2]LCL 122019'!$G$331,'[2]LCL 122019'!$G$363,'[2]LCL 122019'!$G$391,'[2]LCL 122019'!$G$445,'[2]LCL 122019'!$G$585,'[2]LCL 122019'!$G$966,'[2]LCL 122019'!$G$1019,'[2]LCL 122019'!$G$1024,'[2]LCL 122019'!$G$1029,'[2]LCL 122019'!$G$1042,'[2]LCL 122019'!$G$1068,'[2]LCL 122019'!$G$1092,'[2]LCL 122019'!$G$1094,'[2]LCL 122019'!$G$1099,'[2]LCL 122019'!$G$1101,'[2]LCL 122019'!$G$1103,'[2]LCL 122019'!$G$1106,'[2]LCL 122019'!$G$1108</definedName>
    <definedName name="ifsrange5">'[1]Tulos 2019 Oyj'!$D$288,'[1]Tulos 2019 Oyj'!$D$292,'[1]Tulos 2019 Oyj'!$D$296,'[1]Tulos 2019 Oyj'!$D$300,'[1]Tulos 2019 Oyj'!$D$308,'[1]Tulos 2019 Oyj'!$D$314,'[1]Tulos 2019 Oyj'!$D$318,'[1]Tulos 2019 Oyj'!$D$322,'[1]Tulos 2019 Oyj'!$D$329,'[1]Tulos 2019 Oyj'!$D$333,'[1]Tulos 2019 Oyj'!$D$337,'[1]Tulos 2019 Oyj'!$D$347,'[1]Tulos 2019 Oyj'!$D$351</definedName>
    <definedName name="ifsrange50">'[2]LCL 122019'!$H$18,'[2]LCL 122019'!$H$20,'[2]LCL 122019'!$H$102,'[2]LCL 122019'!$H$128,'[2]LCL 122019'!$H$197,'[2]LCL 122019'!$H$199,'[2]LCL 122019'!$H$201,'[2]LCL 122019'!$H$331,'[2]LCL 122019'!$H$363,'[2]LCL 122019'!$H$391,'[2]LCL 122019'!$H$445,'[2]LCL 122019'!$H$585,'[2]LCL 122019'!$H$966,'[2]LCL 122019'!$H$1019,'[2]LCL 122019'!$H$1024,'[2]LCL 122019'!$H$1029,'[2]LCL 122019'!$H$1042,'[2]LCL 122019'!$H$1068,'[2]LCL 122019'!$H$1092,'[2]LCL 122019'!$H$1094,'[2]LCL 122019'!$H$1099,'[2]LCL 122019'!$H$1101,'[2]LCL 122019'!$H$1103,'[2]LCL 122019'!$H$1106,'[2]LCL 122019'!$H$1108</definedName>
    <definedName name="ifsrange51">'[2]LCL 122019'!$I$18,'[2]LCL 122019'!$I$20,'[2]LCL 122019'!$I$102,'[2]LCL 122019'!$I$128,'[2]LCL 122019'!$I$197,'[2]LCL 122019'!$I$199,'[2]LCL 122019'!$I$201,'[2]LCL 122019'!$I$331,'[2]LCL 122019'!$I$363,'[2]LCL 122019'!$I$391,'[2]LCL 122019'!$I$445,'[2]LCL 122019'!$I$585,'[2]LCL 122019'!$I$966,'[2]LCL 122019'!$I$1019,'[2]LCL 122019'!$I$1024,'[2]LCL 122019'!$I$1029,'[2]LCL 122019'!$I$1042,'[2]LCL 122019'!$I$1068,'[2]LCL 122019'!$I$1092,'[2]LCL 122019'!$I$1094,'[2]LCL 122019'!$I$1099,'[2]LCL 122019'!$I$1101,'[2]LCL 122019'!$I$1103,'[2]LCL 122019'!$I$1106,'[2]LCL 122019'!$I$1108</definedName>
    <definedName name="ifsrange52">'[2]LCL 122019'!$J$18,'[2]LCL 122019'!$J$20,'[2]LCL 122019'!$J$102,'[2]LCL 122019'!$J$128,'[2]LCL 122019'!$J$197,'[2]LCL 122019'!$J$199,'[2]LCL 122019'!$J$201,'[2]LCL 122019'!$J$331,'[2]LCL 122019'!$J$363,'[2]LCL 122019'!$J$391,'[2]LCL 122019'!$J$445,'[2]LCL 122019'!$J$585,'[2]LCL 122019'!$J$966,'[2]LCL 122019'!$J$1019,'[2]LCL 122019'!$J$1024,'[2]LCL 122019'!$J$1029,'[2]LCL 122019'!$J$1042,'[2]LCL 122019'!$J$1068,'[2]LCL 122019'!$J$1092,'[2]LCL 122019'!$J$1094,'[2]LCL 122019'!$J$1099,'[2]LCL 122019'!$J$1101,'[2]LCL 122019'!$J$1103,'[2]LCL 122019'!$J$1106,'[2]LCL 122019'!$J$1108</definedName>
    <definedName name="ifsrange53">'[2]LCL 122019'!$K$18,'[2]LCL 122019'!$K$20,'[2]LCL 122019'!$K$102,'[2]LCL 122019'!$K$128,'[2]LCL 122019'!$K$197,'[2]LCL 122019'!$K$199,'[2]LCL 122019'!$K$201,'[2]LCL 122019'!$K$331,'[2]LCL 122019'!$K$363,'[2]LCL 122019'!$K$391,'[2]LCL 122019'!$K$445,'[2]LCL 122019'!$K$585,'[2]LCL 122019'!$K$966,'[2]LCL 122019'!$K$1019,'[2]LCL 122019'!$K$1024,'[2]LCL 122019'!$K$1029,'[2]LCL 122019'!$K$1042,'[2]LCL 122019'!$K$1068,'[2]LCL 122019'!$K$1092,'[2]LCL 122019'!$K$1094,'[2]LCL 122019'!$K$1099,'[2]LCL 122019'!$K$1101,'[2]LCL 122019'!$K$1103,'[2]LCL 122019'!$K$1106,'[2]LCL 122019'!$K$1108</definedName>
    <definedName name="ifsrange54">'[2]LCL 122019'!$L$18,'[2]LCL 122019'!$L$20,'[2]LCL 122019'!$L$102,'[2]LCL 122019'!$L$128,'[2]LCL 122019'!$L$197,'[2]LCL 122019'!$L$199,'[2]LCL 122019'!$L$201,'[2]LCL 122019'!$L$331,'[2]LCL 122019'!$L$363,'[2]LCL 122019'!$L$391,'[2]LCL 122019'!$L$445,'[2]LCL 122019'!$L$585,'[2]LCL 122019'!$L$966,'[2]LCL 122019'!$L$1019,'[2]LCL 122019'!$L$1024,'[2]LCL 122019'!$L$1029,'[2]LCL 122019'!$L$1042,'[2]LCL 122019'!$L$1068,'[2]LCL 122019'!$L$1092,'[2]LCL 122019'!$L$1094,'[2]LCL 122019'!$L$1099,'[2]LCL 122019'!$L$1101,'[2]LCL 122019'!$L$1103,'[2]LCL 122019'!$L$1106,'[2]LCL 122019'!$L$1108</definedName>
    <definedName name="ifsrange55">'[2]LCL 122019'!$M$18,'[2]LCL 122019'!$M$20,'[2]LCL 122019'!$M$102,'[2]LCL 122019'!$M$128,'[2]LCL 122019'!$M$197,'[2]LCL 122019'!$M$199,'[2]LCL 122019'!$M$201,'[2]LCL 122019'!$M$331,'[2]LCL 122019'!$M$363,'[2]LCL 122019'!$M$391,'[2]LCL 122019'!$M$445,'[2]LCL 122019'!$M$585,'[2]LCL 122019'!$M$966,'[2]LCL 122019'!$M$1019,'[2]LCL 122019'!$M$1024,'[2]LCL 122019'!$M$1029,'[2]LCL 122019'!$M$1042,'[2]LCL 122019'!$M$1068,'[2]LCL 122019'!$M$1092,'[2]LCL 122019'!$M$1094,'[2]LCL 122019'!$M$1099,'[2]LCL 122019'!$M$1101,'[2]LCL 122019'!$M$1103,'[2]LCL 122019'!$M$1106,'[2]LCL 122019'!$M$1108</definedName>
    <definedName name="ifsrange56">'[2]LCL 122019'!$N$18,'[2]LCL 122019'!$N$20,'[2]LCL 122019'!$N$102,'[2]LCL 122019'!$N$128,'[2]LCL 122019'!$N$197,'[2]LCL 122019'!$N$199,'[2]LCL 122019'!$N$201,'[2]LCL 122019'!$N$331,'[2]LCL 122019'!$N$363,'[2]LCL 122019'!$N$391,'[2]LCL 122019'!$N$445,'[2]LCL 122019'!$N$585,'[2]LCL 122019'!$N$966,'[2]LCL 122019'!$N$1019,'[2]LCL 122019'!$N$1024,'[2]LCL 122019'!$N$1029,'[2]LCL 122019'!$N$1042,'[2]LCL 122019'!$N$1068,'[2]LCL 122019'!$N$1092,'[2]LCL 122019'!$N$1094,'[2]LCL 122019'!$N$1099,'[2]LCL 122019'!$N$1101,'[2]LCL 122019'!$N$1103,'[2]LCL 122019'!$N$1106,'[2]LCL 122019'!$N$1108</definedName>
    <definedName name="ifsrange57">'[2]LCL 122019'!$O$18,'[2]LCL 122019'!$O$20,'[2]LCL 122019'!$O$102,'[2]LCL 122019'!$O$128,'[2]LCL 122019'!$O$197,'[2]LCL 122019'!$O$199,'[2]LCL 122019'!$O$201,'[2]LCL 122019'!$O$331,'[2]LCL 122019'!$O$363,'[2]LCL 122019'!$O$391,'[2]LCL 122019'!$O$445,'[2]LCL 122019'!$O$585,'[2]LCL 122019'!$O$966,'[2]LCL 122019'!$O$1019,'[2]LCL 122019'!$O$1024,'[2]LCL 122019'!$O$1029,'[2]LCL 122019'!$O$1042,'[2]LCL 122019'!$O$1068,'[2]LCL 122019'!$O$1092,'[2]LCL 122019'!$O$1094,'[2]LCL 122019'!$O$1099,'[2]LCL 122019'!$O$1101,'[2]LCL 122019'!$O$1103,'[2]LCL 122019'!$O$1106,'[2]LCL 122019'!$O$1108</definedName>
    <definedName name="ifsrange58">'[2]LCL 122019'!$P$18,'[2]LCL 122019'!$P$20,'[2]LCL 122019'!$P$102,'[2]LCL 122019'!$P$128,'[2]LCL 122019'!$P$197,'[2]LCL 122019'!$P$199,'[2]LCL 122019'!$P$201,'[2]LCL 122019'!$P$331,'[2]LCL 122019'!$P$363,'[2]LCL 122019'!$P$391,'[2]LCL 122019'!$P$445,'[2]LCL 122019'!$P$585,'[2]LCL 122019'!$P$966,'[2]LCL 122019'!$P$1019,'[2]LCL 122019'!$P$1024,'[2]LCL 122019'!$P$1029,'[2]LCL 122019'!$P$1042,'[2]LCL 122019'!$P$1068,'[2]LCL 122019'!$P$1092,'[2]LCL 122019'!$P$1094,'[2]LCL 122019'!$P$1099,'[2]LCL 122019'!$P$1101,'[2]LCL 122019'!$P$1103,'[2]LCL 122019'!$P$1106,'[2]LCL 122019'!$P$1108</definedName>
    <definedName name="ifsrange59">'[2]LCL 122019'!$T$18,'[2]LCL 122019'!$T$20,'[2]LCL 122019'!$T$102,'[2]LCL 122019'!$T$128,'[2]LCL 122019'!$T$197,'[2]LCL 122019'!$T$199,'[2]LCL 122019'!$T$201,'[2]LCL 122019'!$T$331,'[2]LCL 122019'!$T$363,'[2]LCL 122019'!$T$391,'[2]LCL 122019'!$T$445,'[2]LCL 122019'!$T$585,'[2]LCL 122019'!$T$966,'[2]LCL 122019'!$T$1019,'[2]LCL 122019'!$T$1024,'[2]LCL 122019'!$T$1029,'[2]LCL 122019'!$T$1042,'[2]LCL 122019'!$T$1068,'[2]LCL 122019'!$T$1092,'[2]LCL 122019'!$T$1094,'[2]LCL 122019'!$T$1099,'[2]LCL 122019'!$T$1101,'[2]LCL 122019'!$T$1103,'[2]LCL 122019'!$T$1106,'[2]LCL 122019'!$T$1108</definedName>
    <definedName name="ifsrange6">'[1]Tulos 2019 Oyj'!$D$472,'[1]Tulos 2019 Oyj'!$D$476,'[1]Tulos 2019 Oyj'!$D$480,'[1]Tulos 2019 Oyj'!$D$486,'[1]Tulos 2019 Oyj'!$D$492,'[1]Tulos 2019 Oyj'!$D$496,'[1]Tulos 2019 Oyj'!$D$505,'[1]Tulos 2019 Oyj'!$D$511,'[1]Tulos 2019 Oyj'!$D$521,'[1]Tulos 2019 Oyj'!$D$527,'[1]Tulos 2019 Oyj'!$D$539</definedName>
    <definedName name="ifsrange60">'[2]LCL 122019'!$U$18,'[2]LCL 122019'!$U$20,'[2]LCL 122019'!$U$102,'[2]LCL 122019'!$U$128,'[2]LCL 122019'!$U$197,'[2]LCL 122019'!$U$199,'[2]LCL 122019'!$U$201,'[2]LCL 122019'!$U$331,'[2]LCL 122019'!$U$363,'[2]LCL 122019'!$U$391,'[2]LCL 122019'!$U$445,'[2]LCL 122019'!$U$585,'[2]LCL 122019'!$U$966,'[2]LCL 122019'!$U$1019,'[2]LCL 122019'!$U$1024,'[2]LCL 122019'!$U$1029,'[2]LCL 122019'!$U$1042,'[2]LCL 122019'!$U$1068,'[2]LCL 122019'!$U$1092,'[2]LCL 122019'!$U$1094,'[2]LCL 122019'!$U$1099,'[2]LCL 122019'!$U$1101,'[2]LCL 122019'!$U$1103,'[2]LCL 122019'!$U$1106,'[2]LCL 122019'!$U$1108</definedName>
    <definedName name="ifsrange61">'[2]LCL 122019'!$V$18,'[2]LCL 122019'!$V$20,'[2]LCL 122019'!$V$102,'[2]LCL 122019'!$V$128,'[2]LCL 122019'!$V$197,'[2]LCL 122019'!$V$199,'[2]LCL 122019'!$V$201,'[2]LCL 122019'!$V$331,'[2]LCL 122019'!$V$363,'[2]LCL 122019'!$V$391,'[2]LCL 122019'!$V$445,'[2]LCL 122019'!$V$585,'[2]LCL 122019'!$V$966,'[2]LCL 122019'!$V$1019,'[2]LCL 122019'!$V$1024,'[2]LCL 122019'!$V$1029,'[2]LCL 122019'!$V$1042,'[2]LCL 122019'!$V$1068,'[2]LCL 122019'!$V$1092,'[2]LCL 122019'!$V$1094,'[2]LCL 122019'!$V$1099,'[2]LCL 122019'!$V$1101,'[2]LCL 122019'!$V$1103,'[2]LCL 122019'!$V$1106,'[2]LCL 122019'!$V$1108</definedName>
    <definedName name="ifsrange62">'[2]LCL 122019'!$W$18,'[2]LCL 122019'!$W$20,'[2]LCL 122019'!$W$102,'[2]LCL 122019'!$W$128,'[2]LCL 122019'!$W$197,'[2]LCL 122019'!$W$199,'[2]LCL 122019'!$W$201,'[2]LCL 122019'!$W$331,'[2]LCL 122019'!$W$363,'[2]LCL 122019'!$W$391,'[2]LCL 122019'!$W$445,'[2]LCL 122019'!$W$585,'[2]LCL 122019'!$W$966,'[2]LCL 122019'!$W$1019,'[2]LCL 122019'!$W$1024,'[2]LCL 122019'!$W$1029,'[2]LCL 122019'!$W$1042,'[2]LCL 122019'!$W$1068,'[2]LCL 122019'!$W$1092,'[2]LCL 122019'!$W$1094,'[2]LCL 122019'!$W$1099,'[2]LCL 122019'!$W$1101,'[2]LCL 122019'!$W$1103,'[2]LCL 122019'!$W$1106,'[2]LCL 122019'!$W$1108</definedName>
    <definedName name="ifsrange63">'[2]LCL 122019'!$X$18,'[2]LCL 122019'!$X$20,'[2]LCL 122019'!$X$102,'[2]LCL 122019'!$X$128,'[2]LCL 122019'!$X$197,'[2]LCL 122019'!$X$199,'[2]LCL 122019'!$X$201,'[2]LCL 122019'!$X$331,'[2]LCL 122019'!$X$363,'[2]LCL 122019'!$X$391,'[2]LCL 122019'!$X$445,'[2]LCL 122019'!$X$585,'[2]LCL 122019'!$X$966,'[2]LCL 122019'!$X$1019,'[2]LCL 122019'!$X$1024,'[2]LCL 122019'!$X$1029,'[2]LCL 122019'!$X$1042,'[2]LCL 122019'!$X$1068,'[2]LCL 122019'!$X$1092,'[2]LCL 122019'!$X$1094,'[2]LCL 122019'!$X$1099,'[2]LCL 122019'!$X$1101,'[2]LCL 122019'!$X$1103,'[2]LCL 122019'!$X$1106,'[2]LCL 122019'!$X$1108</definedName>
    <definedName name="ifsrange64">'[2]LCL 122019'!$Y$18,'[2]LCL 122019'!$Y$20,'[2]LCL 122019'!$Y$102,'[2]LCL 122019'!$Y$128,'[2]LCL 122019'!$Y$197,'[2]LCL 122019'!$Y$199,'[2]LCL 122019'!$Y$201,'[2]LCL 122019'!$Y$331,'[2]LCL 122019'!$Y$363,'[2]LCL 122019'!$Y$391,'[2]LCL 122019'!$Y$445,'[2]LCL 122019'!$Y$585,'[2]LCL 122019'!$Y$966,'[2]LCL 122019'!$Y$1019,'[2]LCL 122019'!$Y$1024,'[2]LCL 122019'!$Y$1029,'[2]LCL 122019'!$Y$1042,'[2]LCL 122019'!$Y$1068,'[2]LCL 122019'!$Y$1092,'[2]LCL 122019'!$Y$1094,'[2]LCL 122019'!$Y$1099,'[2]LCL 122019'!$Y$1101,'[2]LCL 122019'!$Y$1103,'[2]LCL 122019'!$Y$1106,'[2]LCL 122019'!$Y$1108</definedName>
    <definedName name="ifsrange65">'[2]LCL 122019'!$Z$18,'[2]LCL 122019'!$Z$20,'[2]LCL 122019'!$Z$102,'[2]LCL 122019'!$Z$128,'[2]LCL 122019'!$Z$197,'[2]LCL 122019'!$Z$199,'[2]LCL 122019'!$Z$201,'[2]LCL 122019'!$Z$331,'[2]LCL 122019'!$Z$363,'[2]LCL 122019'!$Z$391,'[2]LCL 122019'!$Z$445,'[2]LCL 122019'!$Z$585,'[2]LCL 122019'!$Z$966,'[2]LCL 122019'!$Z$1019,'[2]LCL 122019'!$Z$1024,'[2]LCL 122019'!$Z$1029,'[2]LCL 122019'!$Z$1042,'[2]LCL 122019'!$Z$1068,'[2]LCL 122019'!$Z$1092,'[2]LCL 122019'!$Z$1094,'[2]LCL 122019'!$Z$1099,'[2]LCL 122019'!$Z$1101,'[2]LCL 122019'!$Z$1103,'[2]LCL 122019'!$Z$1106,'[2]LCL 122019'!$Z$1108</definedName>
    <definedName name="ifsrange66">'[2]LCL 122019'!$AA$18,'[2]LCL 122019'!$AA$20,'[2]LCL 122019'!$AA$102,'[2]LCL 122019'!$AA$128,'[2]LCL 122019'!$AA$197,'[2]LCL 122019'!$AA$199,'[2]LCL 122019'!$AA$201,'[2]LCL 122019'!$AA$331,'[2]LCL 122019'!$AA$363,'[2]LCL 122019'!$AA$391,'[2]LCL 122019'!$AA$445,'[2]LCL 122019'!$AA$585,'[2]LCL 122019'!$AA$966,'[2]LCL 122019'!$AA$1019,'[2]LCL 122019'!$AA$1024,'[2]LCL 122019'!$AA$1029,'[2]LCL 122019'!$AA$1042,'[2]LCL 122019'!$AA$1068,'[2]LCL 122019'!$AA$1092,'[2]LCL 122019'!$AA$1094,'[2]LCL 122019'!$AA$1099,'[2]LCL 122019'!$AA$1101,'[2]LCL 122019'!$AA$1103,'[2]LCL 122019'!$AA$1106,'[2]LCL 122019'!$AA$1108</definedName>
    <definedName name="ifsrange67">'[2]LCL 122019'!$C$1188,'[2]LCL 122019'!$C$1193,'[2]LCL 122019'!$C$1195,'[2]LCL 122019'!$C$1200,'[2]LCL 122019'!$C$1202,'[2]LCL 122019'!$C$1206,'[2]LCL 122019'!$C$1211,'[2]LCL 122019'!$C$1215,'[2]LCL 122019'!$C$1221,'[2]LCL 122019'!$C$1223</definedName>
    <definedName name="ifsrange68">'[2]LCL 122019'!$F$1188,'[2]LCL 122019'!$F$1193,'[2]LCL 122019'!$F$1195,'[2]LCL 122019'!$F$1200,'[2]LCL 122019'!$F$1202,'[2]LCL 122019'!$F$1206,'[2]LCL 122019'!$F$1211,'[2]LCL 122019'!$F$1215,'[2]LCL 122019'!$F$1221,'[2]LCL 122019'!$F$1223</definedName>
    <definedName name="ifsrange69">'[2]LCL 122019'!$Q$1188,'[2]LCL 122019'!$Q$1193,'[2]LCL 122019'!$Q$1195,'[2]LCL 122019'!$Q$1200,'[2]LCL 122019'!$Q$1202,'[2]LCL 122019'!$Q$1206,'[2]LCL 122019'!$Q$1211,'[2]LCL 122019'!$Q$1215,'[2]LCL 122019'!$Q$1221,'[2]LCL 122019'!$Q$1223</definedName>
    <definedName name="ifsrange7">'[1]Tulos 2019 Oyj'!$D$565,'[1]Tulos 2019 Oyj'!$D$570,'[1]Tulos 2019 Oyj'!$D$574,'[1]Tulos 2019 Oyj'!$D$579,'[1]Tulos 2019 Oyj'!$D$584,'[1]Tulos 2019 Oyj'!$D$593,'[1]Tulos 2019 Oyj'!$D$598,'[1]Tulos 2019 Oyj'!$D$607,'[1]Tulos 2019 Oyj'!$D$617,'[1]Tulos 2019 Oyj'!$D$628,'[1]Tulos 2019 Oyj'!$D$640,'[1]Tulos 2019 Oyj'!$D$644,'[1]Tulos 2019 Oyj'!$D$650,'[1]Tulos 2019 Oyj'!$D$656,'[1]Tulos 2019 Oyj'!$D$661,'[1]Tulos 2019 Oyj'!$D$669,'[1]Tulos 2019 Oyj'!$D$683,'[1]Tulos 2019 Oyj'!$D$691,'[1]Tulos 2019 Oyj'!$D$699,'[1]Tulos 2019 Oyj'!$D$707,'[1]Tulos 2019 Oyj'!$D$713</definedName>
    <definedName name="ifsrange70">'[2]LCL 122019'!$R$1188,'[2]LCL 122019'!$R$1193,'[2]LCL 122019'!$R$1195,'[2]LCL 122019'!$R$1200,'[2]LCL 122019'!$R$1202,'[2]LCL 122019'!$R$1206,'[2]LCL 122019'!$R$1211,'[2]LCL 122019'!$R$1215,'[2]LCL 122019'!$R$1221,'[2]LCL 122019'!$R$1223</definedName>
    <definedName name="ifsrange71">'[2]LCL 122019'!$AB$1188,'[2]LCL 122019'!$AB$1193,'[2]LCL 122019'!$AB$1195,'[2]LCL 122019'!$AB$1200,'[2]LCL 122019'!$AB$1202,'[2]LCL 122019'!$AB$1206,'[2]LCL 122019'!$AB$1211,'[2]LCL 122019'!$AB$1215,'[2]LCL 122019'!$AB$1221,'[2]LCL 122019'!$AB$1223</definedName>
    <definedName name="ifsrange72">'[2]LCL 122019'!$AC$1188,'[2]LCL 122019'!$AC$1193,'[2]LCL 122019'!$AC$1195,'[2]LCL 122019'!$AC$1200,'[2]LCL 122019'!$AC$1202,'[2]LCL 122019'!$AC$1206,'[2]LCL 122019'!$AC$1211,'[2]LCL 122019'!$AC$1215,'[2]LCL 122019'!$AC$1221,'[2]LCL 122019'!$AC$1223</definedName>
    <definedName name="ifsrange73">'[2]LCL 122019'!$AE$1188,'[2]LCL 122019'!$AE$1193,'[2]LCL 122019'!$AE$1195,'[2]LCL 122019'!$AE$1200,'[2]LCL 122019'!$AE$1202,'[2]LCL 122019'!$AE$1206,'[2]LCL 122019'!$AE$1211,'[2]LCL 122019'!$AE$1215,'[2]LCL 122019'!$AE$1221,'[2]LCL 122019'!$AE$1223</definedName>
    <definedName name="ifsrange74">'[2]LCL 122019'!$D$1188,'[2]LCL 122019'!$D$1193,'[2]LCL 122019'!$D$1195,'[2]LCL 122019'!$D$1200,'[2]LCL 122019'!$D$1202,'[2]LCL 122019'!$D$1206,'[2]LCL 122019'!$D$1211,'[2]LCL 122019'!$D$1215,'[2]LCL 122019'!$D$1221,'[2]LCL 122019'!$D$1223</definedName>
    <definedName name="ifsrange75">'[2]LCL 122019'!$E$1188,'[2]LCL 122019'!$E$1193,'[2]LCL 122019'!$E$1195,'[2]LCL 122019'!$E$1200,'[2]LCL 122019'!$E$1202,'[2]LCL 122019'!$E$1206,'[2]LCL 122019'!$E$1211,'[2]LCL 122019'!$E$1215,'[2]LCL 122019'!$E$1221,'[2]LCL 122019'!$E$1223</definedName>
    <definedName name="ifsrange76">'[2]LCL 122019'!$G$1188,'[2]LCL 122019'!$G$1193,'[2]LCL 122019'!$G$1195,'[2]LCL 122019'!$G$1200,'[2]LCL 122019'!$G$1202,'[2]LCL 122019'!$G$1206,'[2]LCL 122019'!$G$1211,'[2]LCL 122019'!$G$1215,'[2]LCL 122019'!$G$1221,'[2]LCL 122019'!$G$1223</definedName>
    <definedName name="ifsrange77">'[2]LCL 122019'!$H$1188,'[2]LCL 122019'!$H$1193,'[2]LCL 122019'!$H$1195,'[2]LCL 122019'!$H$1200,'[2]LCL 122019'!$H$1202,'[2]LCL 122019'!$H$1206,'[2]LCL 122019'!$H$1211,'[2]LCL 122019'!$H$1215,'[2]LCL 122019'!$H$1221,'[2]LCL 122019'!$H$1223</definedName>
    <definedName name="ifsrange78">'[2]LCL 122019'!$I$1188,'[2]LCL 122019'!$I$1193,'[2]LCL 122019'!$I$1195,'[2]LCL 122019'!$I$1200,'[2]LCL 122019'!$I$1202,'[2]LCL 122019'!$I$1206,'[2]LCL 122019'!$I$1211,'[2]LCL 122019'!$I$1215,'[2]LCL 122019'!$I$1221,'[2]LCL 122019'!$I$1223</definedName>
    <definedName name="ifsrange79">'[2]LCL 122019'!$J$1188,'[2]LCL 122019'!$J$1193,'[2]LCL 122019'!$J$1195,'[2]LCL 122019'!$J$1200,'[2]LCL 122019'!$J$1202,'[2]LCL 122019'!$J$1206,'[2]LCL 122019'!$J$1211,'[2]LCL 122019'!$J$1215,'[2]LCL 122019'!$J$1221,'[2]LCL 122019'!$J$1223</definedName>
    <definedName name="ifsrange8">'[1]Tulos 2019 Oyj'!$F$219,'[1]Tulos 2019 Oyj'!$F$229,'[1]Tulos 2019 Oyj'!$F$233,'[1]Tulos 2019 Oyj'!$F$237,'[1]Tulos 2019 Oyj'!$F$246,'[1]Tulos 2019 Oyj'!$F$252,'[1]Tulos 2019 Oyj'!$F$256,'[1]Tulos 2019 Oyj'!$F$263,'[1]Tulos 2019 Oyj'!$F$267,'[1]Tulos 2019 Oyj'!$F$277</definedName>
    <definedName name="ifsrange80">'[2]LCL 122019'!$K$1188,'[2]LCL 122019'!$K$1193,'[2]LCL 122019'!$K$1195,'[2]LCL 122019'!$K$1200,'[2]LCL 122019'!$K$1202,'[2]LCL 122019'!$K$1206,'[2]LCL 122019'!$K$1211,'[2]LCL 122019'!$K$1215,'[2]LCL 122019'!$K$1221,'[2]LCL 122019'!$K$1223</definedName>
    <definedName name="ifsrange81">'[2]LCL 122019'!$L$1188,'[2]LCL 122019'!$L$1193,'[2]LCL 122019'!$L$1195,'[2]LCL 122019'!$L$1200,'[2]LCL 122019'!$L$1202,'[2]LCL 122019'!$L$1206,'[2]LCL 122019'!$L$1211,'[2]LCL 122019'!$L$1215,'[2]LCL 122019'!$L$1221,'[2]LCL 122019'!$L$1223</definedName>
    <definedName name="ifsrange82">'[2]LCL 122019'!$M$1188,'[2]LCL 122019'!$M$1193,'[2]LCL 122019'!$M$1195,'[2]LCL 122019'!$M$1200,'[2]LCL 122019'!$M$1202,'[2]LCL 122019'!$M$1206,'[2]LCL 122019'!$M$1211,'[2]LCL 122019'!$M$1215,'[2]LCL 122019'!$M$1221,'[2]LCL 122019'!$M$1223</definedName>
    <definedName name="ifsrange83">'[2]LCL 122019'!$N$1188,'[2]LCL 122019'!$N$1193,'[2]LCL 122019'!$N$1195,'[2]LCL 122019'!$N$1200,'[2]LCL 122019'!$N$1202,'[2]LCL 122019'!$N$1206,'[2]LCL 122019'!$N$1211,'[2]LCL 122019'!$N$1215,'[2]LCL 122019'!$N$1221,'[2]LCL 122019'!$N$1223</definedName>
    <definedName name="ifsrange84">'[2]LCL 122019'!$O$1188,'[2]LCL 122019'!$O$1193,'[2]LCL 122019'!$O$1195,'[2]LCL 122019'!$O$1200,'[2]LCL 122019'!$O$1202,'[2]LCL 122019'!$O$1206,'[2]LCL 122019'!$O$1211,'[2]LCL 122019'!$O$1215,'[2]LCL 122019'!$O$1221,'[2]LCL 122019'!$O$1223</definedName>
    <definedName name="ifsrange85">'[2]LCL 122019'!$P$1188,'[2]LCL 122019'!$P$1193,'[2]LCL 122019'!$P$1195,'[2]LCL 122019'!$P$1200,'[2]LCL 122019'!$P$1202,'[2]LCL 122019'!$P$1206,'[2]LCL 122019'!$P$1211,'[2]LCL 122019'!$P$1215,'[2]LCL 122019'!$P$1221,'[2]LCL 122019'!$P$1223</definedName>
    <definedName name="ifsrange86">'[2]LCL 122019'!$T$1188,'[2]LCL 122019'!$T$1193,'[2]LCL 122019'!$T$1195,'[2]LCL 122019'!$T$1200,'[2]LCL 122019'!$T$1202,'[2]LCL 122019'!$T$1206,'[2]LCL 122019'!$T$1211,'[2]LCL 122019'!$T$1215,'[2]LCL 122019'!$T$1221,'[2]LCL 122019'!$T$1223</definedName>
    <definedName name="ifsrange87">'[2]LCL 122019'!$U$1188,'[2]LCL 122019'!$U$1193,'[2]LCL 122019'!$U$1195,'[2]LCL 122019'!$U$1200,'[2]LCL 122019'!$U$1202,'[2]LCL 122019'!$U$1206,'[2]LCL 122019'!$U$1211,'[2]LCL 122019'!$U$1215,'[2]LCL 122019'!$U$1221,'[2]LCL 122019'!$U$1223</definedName>
    <definedName name="ifsrange88">'[2]LCL 122019'!$V$1188,'[2]LCL 122019'!$V$1193,'[2]LCL 122019'!$V$1195,'[2]LCL 122019'!$V$1200,'[2]LCL 122019'!$V$1202,'[2]LCL 122019'!$V$1206,'[2]LCL 122019'!$V$1211,'[2]LCL 122019'!$V$1215,'[2]LCL 122019'!$V$1221,'[2]LCL 122019'!$V$1223</definedName>
    <definedName name="ifsrange89">'[2]LCL 122019'!$W$1188,'[2]LCL 122019'!$W$1193,'[2]LCL 122019'!$W$1195,'[2]LCL 122019'!$W$1200,'[2]LCL 122019'!$W$1202,'[2]LCL 122019'!$W$1206,'[2]LCL 122019'!$W$1211,'[2]LCL 122019'!$W$1215,'[2]LCL 122019'!$W$1221,'[2]LCL 122019'!$W$1223</definedName>
    <definedName name="ifsrange9">'[1]Tulos 2019 Oyj'!$F$288,'[1]Tulos 2019 Oyj'!$F$292,'[1]Tulos 2019 Oyj'!$F$296,'[1]Tulos 2019 Oyj'!$F$300,'[1]Tulos 2019 Oyj'!$F$308,'[1]Tulos 2019 Oyj'!$F$314,'[1]Tulos 2019 Oyj'!$F$318,'[1]Tulos 2019 Oyj'!$F$322,'[1]Tulos 2019 Oyj'!$F$329,'[1]Tulos 2019 Oyj'!$F$333,'[1]Tulos 2019 Oyj'!$F$337,'[1]Tulos 2019 Oyj'!$F$347,'[1]Tulos 2019 Oyj'!$F$351</definedName>
    <definedName name="ifsrange90">'[2]LCL 122019'!$X$1188,'[2]LCL 122019'!$X$1193,'[2]LCL 122019'!$X$1195,'[2]LCL 122019'!$X$1200,'[2]LCL 122019'!$X$1202,'[2]LCL 122019'!$X$1206,'[2]LCL 122019'!$X$1211,'[2]LCL 122019'!$X$1215,'[2]LCL 122019'!$X$1221,'[2]LCL 122019'!$X$1223</definedName>
    <definedName name="ifsrange91">'[2]LCL 122019'!$Y$1188,'[2]LCL 122019'!$Y$1193,'[2]LCL 122019'!$Y$1195,'[2]LCL 122019'!$Y$1200,'[2]LCL 122019'!$Y$1202,'[2]LCL 122019'!$Y$1206,'[2]LCL 122019'!$Y$1211,'[2]LCL 122019'!$Y$1215,'[2]LCL 122019'!$Y$1221,'[2]LCL 122019'!$Y$1223</definedName>
    <definedName name="ifsrange92">'[2]LCL 122019'!$Z$1188,'[2]LCL 122019'!$Z$1193,'[2]LCL 122019'!$Z$1195,'[2]LCL 122019'!$Z$1200,'[2]LCL 122019'!$Z$1202,'[2]LCL 122019'!$Z$1206,'[2]LCL 122019'!$Z$1211,'[2]LCL 122019'!$Z$1215,'[2]LCL 122019'!$Z$1221,'[2]LCL 122019'!$Z$1223</definedName>
    <definedName name="ifsrange93">'[2]LCL 122019'!$AA$1188,'[2]LCL 122019'!$AA$1193,'[2]LCL 122019'!$AA$1195,'[2]LCL 122019'!$AA$1200,'[2]LCL 122019'!$AA$1202,'[2]LCL 122019'!$AA$1206,'[2]LCL 122019'!$AA$1211,'[2]LCL 122019'!$AA$1215,'[2]LCL 122019'!$AA$1221,'[2]LCL 122019'!$AA$1223</definedName>
    <definedName name="j">#REF!</definedName>
    <definedName name="jkjs" hidden="1">{#N/A,#N/A,FALSE,"TULOSLASKELMA";#N/A,#N/A,FALSE,"TASE";#N/A,#N/A,FALSE,"TASE  KAUSITTAIN";#N/A,#N/A,FALSE,"TULOSLASKELMA KAUSITTAIN"}</definedName>
    <definedName name="k">#REF!</definedName>
    <definedName name="l">#REF!</definedName>
    <definedName name="pl" hidden="1">{#N/A,#N/A,FALSE,"TULOSLASKELMA";#N/A,#N/A,FALSE,"TASE";#N/A,#N/A,FALSE,"TASE  KAUSITTAIN";#N/A,#N/A,FALSE,"TULOSLASKELMA KAUSITTAIN"}</definedName>
    <definedName name="Print_Area_MI">#REF!</definedName>
    <definedName name="q">#REF!</definedName>
    <definedName name="rahoitus" hidden="1">{#N/A,#N/A,FALSE,"RAHOITUSPOHJA 31.12.96";#N/A,#N/A,FALSE,"RAHOITUSPOHJA 30.4.97";#N/A,#N/A,FALSE,"RAHOITUSPOHJA 31.8.97";#N/A,#N/A,FALSE,"RAHOITUSPOHJA 31.12.97"}</definedName>
    <definedName name="RAHOITUS31.8.">#REF!</definedName>
    <definedName name="RAHOITUSPOHJA3112">#REF!</definedName>
    <definedName name="T" hidden="1">{#N/A,#N/A,FALSE,"TULOSLASKELMA";#N/A,#N/A,FALSE,"TASE";#N/A,#N/A,FALSE,"TASE  KAUSITTAIN";#N/A,#N/A,FALSE,"TULOSLASKELMA KAUSITTAIN"}</definedName>
    <definedName name="TASE">#REF!</definedName>
    <definedName name="taseet" localSheetId="2" hidden="1">{#N/A,#N/A,FALSE,"TULOSLASKELMA";#N/A,#N/A,FALSE,"TASE";#N/A,#N/A,FALSE,"TASE  KAUSITTAIN";#N/A,#N/A,FALSE,"TULOSLASKELMA KAUSITTAIN"}</definedName>
    <definedName name="taseet" localSheetId="1" hidden="1">{#N/A,#N/A,FALSE,"TULOSLASKELMA";#N/A,#N/A,FALSE,"TASE";#N/A,#N/A,FALSE,"TASE  KAUSITTAIN";#N/A,#N/A,FALSE,"TULOSLASKELMA KAUSITTAIN"}</definedName>
    <definedName name="taseet" localSheetId="4" hidden="1">{#N/A,#N/A,FALSE,"TULOSLASKELMA";#N/A,#N/A,FALSE,"TASE";#N/A,#N/A,FALSE,"TASE  KAUSITTAIN";#N/A,#N/A,FALSE,"TULOSLASKELMA KAUSITTAIN"}</definedName>
    <definedName name="taseet" localSheetId="3" hidden="1">{#N/A,#N/A,FALSE,"TULOSLASKELMA";#N/A,#N/A,FALSE,"TASE";#N/A,#N/A,FALSE,"TASE  KAUSITTAIN";#N/A,#N/A,FALSE,"TULOSLASKELMA KAUSITTAIN"}</definedName>
    <definedName name="taseet" hidden="1">{#N/A,#N/A,FALSE,"TULOSLASKELMA";#N/A,#N/A,FALSE,"TASE";#N/A,#N/A,FALSE,"TASE  KAUSITTAIN";#N/A,#N/A,FALSE,"TULOSLASKELMA KAUSITTAIN"}</definedName>
    <definedName name="TULOSLASKELMA">#REF!</definedName>
    <definedName name="_xlnm.Print_Area" localSheetId="2">KONSERNITASE!$A$1:$C$79</definedName>
    <definedName name="_xlnm.Print_Area" localSheetId="1">KONSERNITULOSLASKELMA!$A$1:$E$61</definedName>
    <definedName name="_xlnm.Print_Area" localSheetId="4">'LASKELMA OPON MUUTOS'!$A$1:$I$28</definedName>
    <definedName name="_xlnm.Print_Area" localSheetId="3">RAHAVIRTALASKELMA!$A$1:$C$54</definedName>
    <definedName name="_xlnm.Print_Area">#REF!</definedName>
    <definedName name="u">#REF!</definedName>
    <definedName name="w">#REF!</definedName>
    <definedName name="wrn.RAHOITUSPOHJAT." localSheetId="2" hidden="1">{#N/A,#N/A,FALSE,"RAHOITUSPOHJA 31.12.96";#N/A,#N/A,FALSE,"RAHOITUSPOHJA 30.4.97";#N/A,#N/A,FALSE,"RAHOITUSPOHJA 31.8.97";#N/A,#N/A,FALSE,"RAHOITUSPOHJA 31.12.97"}</definedName>
    <definedName name="wrn.RAHOITUSPOHJAT." localSheetId="1" hidden="1">{#N/A,#N/A,FALSE,"RAHOITUSPOHJA 31.12.96";#N/A,#N/A,FALSE,"RAHOITUSPOHJA 30.4.97";#N/A,#N/A,FALSE,"RAHOITUSPOHJA 31.8.97";#N/A,#N/A,FALSE,"RAHOITUSPOHJA 31.12.97"}</definedName>
    <definedName name="wrn.RAHOITUSPOHJAT." localSheetId="4" hidden="1">{#N/A,#N/A,FALSE,"RAHOITUSPOHJA 31.12.96";#N/A,#N/A,FALSE,"RAHOITUSPOHJA 30.4.97";#N/A,#N/A,FALSE,"RAHOITUSPOHJA 31.8.97";#N/A,#N/A,FALSE,"RAHOITUSPOHJA 31.12.97"}</definedName>
    <definedName name="wrn.RAHOITUSPOHJAT." localSheetId="3" hidden="1">{#N/A,#N/A,FALSE,"RAHOITUSPOHJA 31.12.96";#N/A,#N/A,FALSE,"RAHOITUSPOHJA 30.4.97";#N/A,#N/A,FALSE,"RAHOITUSPOHJA 31.8.97";#N/A,#N/A,FALSE,"RAHOITUSPOHJA 31.12.97"}</definedName>
    <definedName name="wrn.RAHOITUSPOHJAT." hidden="1">{#N/A,#N/A,FALSE,"RAHOITUSPOHJA 31.12.96";#N/A,#N/A,FALSE,"RAHOITUSPOHJA 30.4.97";#N/A,#N/A,FALSE,"RAHOITUSPOHJA 31.8.97";#N/A,#N/A,FALSE,"RAHOITUSPOHJA 31.12.97"}</definedName>
    <definedName name="wrn.TULOKSET." localSheetId="2" hidden="1">{#N/A,#N/A,FALSE,"TULOSLASKELMA";#N/A,#N/A,FALSE,"TASE";#N/A,#N/A,FALSE,"TASE  KAUSITTAIN";#N/A,#N/A,FALSE,"TULOSLASKELMA KAUSITTAIN"}</definedName>
    <definedName name="wrn.TULOKSET." localSheetId="1" hidden="1">{#N/A,#N/A,FALSE,"TULOSLASKELMA";#N/A,#N/A,FALSE,"TASE";#N/A,#N/A,FALSE,"TASE  KAUSITTAIN";#N/A,#N/A,FALSE,"TULOSLASKELMA KAUSITTAIN"}</definedName>
    <definedName name="wrn.TULOKSET." localSheetId="4" hidden="1">{#N/A,#N/A,FALSE,"TULOSLASKELMA";#N/A,#N/A,FALSE,"TASE";#N/A,#N/A,FALSE,"TASE  KAUSITTAIN";#N/A,#N/A,FALSE,"TULOSLASKELMA KAUSITTAIN"}</definedName>
    <definedName name="wrn.TULOKSET." localSheetId="3" hidden="1">{#N/A,#N/A,FALSE,"TULOSLASKELMA";#N/A,#N/A,FALSE,"TASE";#N/A,#N/A,FALSE,"TASE  KAUSITTAIN";#N/A,#N/A,FALSE,"TULOSLASKELMA KAUSITTAIN"}</definedName>
    <definedName name="wrn.TULOKSET." hidden="1">{#N/A,#N/A,FALSE,"TULOSLASKELMA";#N/A,#N/A,FALSE,"TASE";#N/A,#N/A,FALSE,"TASE  KAUSITTAIN";#N/A,#N/A,FALSE,"TULOSLASKELMA KAUSITTAIN"}</definedName>
    <definedName name="x" localSheetId="2">KONSERNITASE!#REF!</definedName>
    <definedName name="x" localSheetId="1">KONSERNITULOSLASKELMA!#REF!</definedName>
    <definedName name="x" localSheetId="4">'LASKELMA OPON MUUTOS'!#REF!</definedName>
    <definedName name="xx" localSheetId="3">RAHAVIRTALASKELMA!#REF!</definedName>
    <definedName name="ä" hidden="1">{#N/A,#N/A,FALSE,"TULOSLASKELMA";#N/A,#N/A,FALSE,"TASE";#N/A,#N/A,FALSE,"TASE  KAUSITTAIN";#N/A,#N/A,FALSE,"TULOSLASKELMA KAUSITTAIN"}</definedName>
    <definedName name="ö" hidden="1">{#N/A,#N/A,FALSE,"TULOSLASKELMA";#N/A,#N/A,FALSE,"TASE";#N/A,#N/A,FALSE,"TASE  KAUSITTAIN";#N/A,#N/A,FALSE,"TULOSLASKELMA KAUSITTAIN"}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7" i="10" l="1"/>
  <c r="K77" i="10"/>
  <c r="J77" i="10"/>
  <c r="I77" i="10"/>
  <c r="P8" i="10"/>
  <c r="O8" i="10"/>
  <c r="N8" i="10"/>
  <c r="M8" i="10"/>
  <c r="L8" i="10"/>
  <c r="K8" i="10"/>
  <c r="J8" i="10"/>
  <c r="G8" i="10"/>
  <c r="F8" i="10"/>
  <c r="E8" i="10"/>
  <c r="D8" i="10"/>
  <c r="I7" i="10"/>
  <c r="O7" i="10" s="1"/>
  <c r="C7" i="10"/>
  <c r="C39" i="10" s="1"/>
  <c r="I28" i="10" l="1"/>
  <c r="A28" i="10"/>
  <c r="N7" i="10"/>
  <c r="D7" i="10"/>
  <c r="E7" i="10"/>
  <c r="F7" i="10"/>
  <c r="J7" i="10"/>
  <c r="K7" i="10"/>
  <c r="G34" i="10"/>
  <c r="I39" i="10"/>
  <c r="L7" i="10"/>
  <c r="P7" i="10"/>
  <c r="M7" i="10"/>
  <c r="D39" i="10"/>
  <c r="G7" i="10"/>
  <c r="A56" i="10" l="1"/>
  <c r="I56" i="10"/>
  <c r="I76" i="10"/>
  <c r="I78" i="10" s="1"/>
  <c r="J30" i="10"/>
  <c r="B29" i="10"/>
  <c r="E29" i="10"/>
  <c r="E39" i="10"/>
  <c r="J39" i="10"/>
  <c r="K39" i="10" l="1"/>
  <c r="F39" i="10"/>
  <c r="G39" i="10" l="1"/>
  <c r="L39" i="10"/>
  <c r="M39" i="10" l="1"/>
  <c r="N39" i="10" l="1"/>
  <c r="O39" i="10" l="1"/>
  <c r="P39" i="10" l="1"/>
  <c r="K30" i="10" l="1"/>
  <c r="J76" i="10"/>
  <c r="J78" i="10" s="1"/>
  <c r="C32" i="10"/>
  <c r="D32" i="10"/>
  <c r="L53" i="10"/>
  <c r="J59" i="10" s="1"/>
  <c r="L60" i="10"/>
  <c r="C60" i="10"/>
  <c r="O62" i="10"/>
  <c r="J57" i="10"/>
  <c r="B32" i="10"/>
  <c r="L31" i="10"/>
  <c r="D58" i="10"/>
  <c r="M29" i="10"/>
  <c r="K60" i="10"/>
  <c r="E57" i="10"/>
  <c r="F57" i="10"/>
  <c r="F61" i="10" s="1"/>
  <c r="C58" i="10"/>
  <c r="B60" i="10"/>
  <c r="K31" i="10"/>
  <c r="L76" i="10"/>
  <c r="L78" i="10" s="1"/>
  <c r="M30" i="10"/>
  <c r="N57" i="10"/>
  <c r="N61" i="10" s="1"/>
  <c r="L30" i="10"/>
  <c r="K76" i="10"/>
  <c r="K78" i="10" s="1"/>
  <c r="L32" i="10"/>
  <c r="L59" i="10"/>
  <c r="O34" i="10"/>
  <c r="J29" i="10"/>
  <c r="B30" i="10"/>
  <c r="C59" i="10"/>
  <c r="M58" i="10"/>
  <c r="B59" i="10"/>
  <c r="B58" i="10"/>
  <c r="M57" i="10"/>
  <c r="D30" i="10"/>
  <c r="K58" i="10"/>
  <c r="B31" i="10"/>
  <c r="N29" i="10"/>
  <c r="N33" i="10" s="1"/>
  <c r="D31" i="10"/>
  <c r="D59" i="10"/>
  <c r="B57" i="10"/>
  <c r="J58" i="10"/>
  <c r="L58" i="10"/>
  <c r="F29" i="10"/>
  <c r="D60" i="10"/>
  <c r="C31" i="10"/>
  <c r="E30" i="10"/>
  <c r="E33" i="10" s="1"/>
  <c r="G62" i="10"/>
  <c r="C30" i="10"/>
  <c r="J60" i="10"/>
  <c r="O60" i="10" s="1"/>
  <c r="P60" i="10" s="1"/>
  <c r="J31" i="10"/>
  <c r="O31" i="10" s="1"/>
  <c r="P31" i="10" s="1"/>
  <c r="J32" i="10"/>
  <c r="K32" i="10"/>
  <c r="E58" i="10"/>
  <c r="C33" i="10" l="1"/>
  <c r="L61" i="10"/>
  <c r="O58" i="10"/>
  <c r="P58" i="10" s="1"/>
  <c r="O32" i="10"/>
  <c r="P32" i="10" s="1"/>
  <c r="L33" i="10"/>
  <c r="G32" i="10"/>
  <c r="H32" i="10" s="1"/>
  <c r="F33" i="10"/>
  <c r="G29" i="10"/>
  <c r="G60" i="10"/>
  <c r="H60" i="10" s="1"/>
  <c r="Q62" i="10"/>
  <c r="B61" i="10"/>
  <c r="G57" i="10"/>
  <c r="G59" i="10"/>
  <c r="H59" i="10" s="1"/>
  <c r="O29" i="10"/>
  <c r="J33" i="10"/>
  <c r="E61" i="10"/>
  <c r="M33" i="10"/>
  <c r="J61" i="10"/>
  <c r="O57" i="10"/>
  <c r="M61" i="10"/>
  <c r="P34" i="10"/>
  <c r="C61" i="10"/>
  <c r="P62" i="10"/>
  <c r="K33" i="10"/>
  <c r="O30" i="10"/>
  <c r="P30" i="10" s="1"/>
  <c r="G31" i="10"/>
  <c r="H31" i="10" s="1"/>
  <c r="G58" i="10"/>
  <c r="H58" i="10" s="1"/>
  <c r="G30" i="10"/>
  <c r="H30" i="10" s="1"/>
  <c r="B33" i="10"/>
  <c r="D33" i="10"/>
  <c r="D61" i="10"/>
  <c r="K59" i="10"/>
  <c r="K61" i="10" s="1"/>
  <c r="G33" i="10" l="1"/>
  <c r="G35" i="10" s="1"/>
  <c r="H29" i="10"/>
  <c r="O59" i="10"/>
  <c r="P59" i="10" s="1"/>
  <c r="G61" i="10"/>
  <c r="G63" i="10" s="1"/>
  <c r="H57" i="10"/>
  <c r="P57" i="10"/>
  <c r="O33" i="10"/>
  <c r="O35" i="10" s="1"/>
  <c r="P35" i="10" s="1"/>
  <c r="P29" i="10"/>
  <c r="H62" i="10" l="1"/>
  <c r="O61" i="10"/>
  <c r="O63" i="10" s="1"/>
  <c r="P63" i="10" s="1"/>
  <c r="H34" i="10"/>
  <c r="H63" i="10" l="1"/>
  <c r="H35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Sallmén Mikaela</author>
  </authors>
  <commentList>
    <comment ref="D30" authorId="0" shapeId="0" xr:uid="{466BC3F7-3F53-458A-8CBD-C1A9E3E6410D}">
      <text>
        <r>
          <rPr>
            <b/>
            <sz val="9"/>
            <color indexed="81"/>
            <rFont val="Tahoma"/>
            <family val="2"/>
          </rPr>
          <t>Sallmén Mikaela:</t>
        </r>
        <r>
          <rPr>
            <sz val="9"/>
            <color indexed="81"/>
            <rFont val="Tahoma"/>
            <family val="2"/>
          </rPr>
          <t xml:space="preserve">
On ollut Q1 2021 julkistuksen aikana mutta tämän jälkeen Bearingpoint korjannut kaavaa. Nyt tuplana Input tilillä. sekä input että calc</t>
        </r>
      </text>
    </comment>
  </commentList>
</comments>
</file>

<file path=xl/sharedStrings.xml><?xml version="1.0" encoding="utf-8"?>
<sst xmlns="http://schemas.openxmlformats.org/spreadsheetml/2006/main" count="510" uniqueCount="208">
  <si>
    <t>LATIHFM</t>
  </si>
  <si>
    <t>ACT</t>
  </si>
  <si>
    <t>Liikevaihto</t>
  </si>
  <si>
    <t>Liiketoiminnan muut tuotot</t>
  </si>
  <si>
    <t>[ICP Top]</t>
  </si>
  <si>
    <t>KONSERNITASE</t>
  </si>
  <si>
    <t>MEUR</t>
  </si>
  <si>
    <t>Verot</t>
  </si>
  <si>
    <t>12/2020</t>
  </si>
  <si>
    <t>Yhteensä</t>
  </si>
  <si>
    <t>Myyntisaamiset</t>
  </si>
  <si>
    <t>Mar</t>
  </si>
  <si>
    <t>1-12/2020</t>
  </si>
  <si>
    <t>Ympäristöpalvelut</t>
  </si>
  <si>
    <t>Teollisuuspalvelut</t>
  </si>
  <si>
    <t>Kiinteistöpalvelut Suomi</t>
  </si>
  <si>
    <t>Kiinteistöpalvelut Ruotsi</t>
  </si>
  <si>
    <t>Velat</t>
  </si>
  <si>
    <t>Allcustom1</t>
  </si>
  <si>
    <t>Audittrail</t>
  </si>
  <si>
    <t>Allcustom3</t>
  </si>
  <si>
    <t>Allcustom4</t>
  </si>
  <si>
    <t>QTD</t>
  </si>
  <si>
    <t>YTD</t>
  </si>
  <si>
    <t>&lt;Entity currency&gt;</t>
  </si>
  <si>
    <t>LT.YP</t>
  </si>
  <si>
    <t>LT.TP</t>
  </si>
  <si>
    <t>LT.KP</t>
  </si>
  <si>
    <t>LT.SE</t>
  </si>
  <si>
    <t>Liikevaihto yhteensä</t>
  </si>
  <si>
    <t>Muut</t>
  </si>
  <si>
    <t>VARAT</t>
  </si>
  <si>
    <t>All_entities.LT</t>
  </si>
  <si>
    <t>KP.KHU</t>
  </si>
  <si>
    <t>KP.SPN</t>
  </si>
  <si>
    <t>KP.KTE</t>
  </si>
  <si>
    <t>N_JATKUVAT</t>
  </si>
  <si>
    <t>KH 19.1.2020</t>
  </si>
  <si>
    <t>N_JATKUVAT_CALC</t>
  </si>
  <si>
    <t>Kun liitetietoa rakennettiin HFM:ään, havaittiin yhdessä konsultin kanssa muutama epäloogisuus, jotka korjattiin:</t>
  </si>
  <si>
    <t>N_JATKUVAT_INPUT</t>
  </si>
  <si>
    <t>- Ympa Laite- ja materiaalimyynti: aikaisemmassa logiikassa täällä on laskettu mukaan toimialan sisäistä myyntiä . Nyt muutettu niin että toimialan sisäinen myynti eliminoituu, jolloin järjestelmästä vuodelta 2020 haettavat luvut tulevat heittämään raportoituihin</t>
  </si>
  <si>
    <t>N_TILATTAVAT</t>
  </si>
  <si>
    <t>- Kipa Suomi Projektiliiketoiminta: koska aiempi laskentalogiikka ollut epälooginen. KTE:n osalta ei ole eliminoitu KIPA suomen sisäistä liikevaihtoa näiden osalta.</t>
  </si>
  <si>
    <t>N_URAKAT</t>
  </si>
  <si>
    <t>- Kipa Ruotsi Jatkuvat palvelut: aiempi laskentalogiikka ollut epälooginen. FM:n osalta on syötetty vain ulkoinen liikevaihto, mutta kuitenkin eliminoitu myös sisäinen-&gt; eliminointi tullut kaksi kertaa (vaikutus Q3/20 lukuun 577t€). Kristianin mukaan Ruotsi ei myy SUomen toimialoille, joten syötetään jatkossakin vain ulkoinen liikevaihto</t>
  </si>
  <si>
    <t>N_URAKAT_CALC</t>
  </si>
  <si>
    <t>N_URAKAT_INPUT</t>
  </si>
  <si>
    <t>N_MATERIAALIMYYNTI</t>
  </si>
  <si>
    <t>N_VUOKRATUOTOT</t>
  </si>
  <si>
    <t>N_IFRS15_SISAINEN</t>
  </si>
  <si>
    <t>N_IFRS15_PLUG</t>
  </si>
  <si>
    <t>-&gt; toimialojen välinen eliminointi näkyy tällä plugitilillä</t>
  </si>
  <si>
    <t>10020</t>
  </si>
  <si>
    <t>Pitkäkestoiset palvelu- sopimukset</t>
  </si>
  <si>
    <t>Erikseen tilattavat palvelut</t>
  </si>
  <si>
    <t>Projekti- liiketoiminta</t>
  </si>
  <si>
    <t>Laite- ja materiaali-myynti</t>
  </si>
  <si>
    <t>Vuokratuotot</t>
  </si>
  <si>
    <t xml:space="preserve">Toimialojen välinen </t>
  </si>
  <si>
    <t>Ulkoinen liikevaihto yhteensä</t>
  </si>
  <si>
    <t>IFRS15</t>
  </si>
  <si>
    <t>IFRS15_TECHNICAL</t>
  </si>
  <si>
    <t>PPVH_projektiosuus</t>
  </si>
  <si>
    <t>VJ_projektiosuus</t>
  </si>
  <si>
    <t>LASSILA &amp; TIKANOJA</t>
  </si>
  <si>
    <t>N_JATKUVAT Pitkäkestoiset, jatkuvat palvelut</t>
  </si>
  <si>
    <t>N_TILATTAVAT Erikseen tilattavat palvelut</t>
  </si>
  <si>
    <t>N_URAKAT Urakat ja projektit</t>
  </si>
  <si>
    <t>N_MATERIAALIMYYNTI Laite- ja materiaalimyynti</t>
  </si>
  <si>
    <t>N_VUOKRATUOTOT Vuokratuotot</t>
  </si>
  <si>
    <t>N_IFRS15_SISAINEN IFRS15 sisäiset eliminoinnit</t>
  </si>
  <si>
    <t>LT.YP Ympäristöpalvelut</t>
  </si>
  <si>
    <t>LT.TP Teollisuuspalvelut</t>
  </si>
  <si>
    <t>LT.KP Kiinteistöpalvelut</t>
  </si>
  <si>
    <t>LT.SE Kiinteistöpalvelut Ruotsi</t>
  </si>
  <si>
    <t>TOTAL</t>
  </si>
  <si>
    <t>LT Lassila &amp; Tikanoja</t>
  </si>
  <si>
    <t>Pitkäaikaiset varat</t>
  </si>
  <si>
    <t>Liikearvo</t>
  </si>
  <si>
    <t>Muut aineettomat hyödykkeet</t>
  </si>
  <si>
    <t>Muut pitkäaikaiset varat</t>
  </si>
  <si>
    <t>Lyhytaikaiset varat</t>
  </si>
  <si>
    <t>Vaihto-omaisuus</t>
  </si>
  <si>
    <t>Lyhytaikaiset varat yhteensä</t>
  </si>
  <si>
    <t>OMA PÄÄOMA JA VELAT</t>
  </si>
  <si>
    <t>Muut rahastot</t>
  </si>
  <si>
    <t>Emoyhtiön omistajille kuuluva oma pääoma</t>
  </si>
  <si>
    <t>Oma pääoma yhteensä</t>
  </si>
  <si>
    <t>Pitkäaikaiset velat</t>
  </si>
  <si>
    <t>Lyhytaikaiset velat</t>
  </si>
  <si>
    <t/>
  </si>
  <si>
    <t>Työsuhde-etuuksista aiheutuvat kulut</t>
  </si>
  <si>
    <t>Liiketoiminnan muut kulut</t>
  </si>
  <si>
    <t>Liikevoitto</t>
  </si>
  <si>
    <t>Rahoitustuotot ja -kulut</t>
  </si>
  <si>
    <t xml:space="preserve"> </t>
  </si>
  <si>
    <t>-</t>
  </si>
  <si>
    <t>Osakekohtainen tulos, EUR</t>
  </si>
  <si>
    <t>Liiketoiminnan nettorahavirta investointien jälkeen</t>
  </si>
  <si>
    <t xml:space="preserve">LASSILA &amp; TIKANOJA </t>
  </si>
  <si>
    <t>Laimennettu osakekohtainen tulos, EUR</t>
  </si>
  <si>
    <t>KONSERNIN TULOSLASKELMA</t>
  </si>
  <si>
    <t>Varaston muutos</t>
  </si>
  <si>
    <t>Materiaalit ja palvelut</t>
  </si>
  <si>
    <t>Poistot ja arvonalentumiset</t>
  </si>
  <si>
    <r>
      <t>Osuus osakkuusyritysten tuloksesta</t>
    </r>
    <r>
      <rPr>
        <sz val="10"/>
        <color rgb="FF000000"/>
        <rFont val="LT Trim"/>
        <family val="3"/>
      </rPr>
      <t xml:space="preserve"> </t>
    </r>
  </si>
  <si>
    <t xml:space="preserve">Tuloverot </t>
  </si>
  <si>
    <t>Tilikauden tulos</t>
  </si>
  <si>
    <t>Tilikauden tuloksen jakautuminen:</t>
  </si>
  <si>
    <t>Emoyhtiön omistajille</t>
  </si>
  <si>
    <t>Määräysvallattomille omistajille</t>
  </si>
  <si>
    <t>KONSERNIN LAAJA  TULOSLASKELMA</t>
  </si>
  <si>
    <t>Erät, joita ei siirretä myöhemmin tulosvaikutteiseksi</t>
  </si>
  <si>
    <t xml:space="preserve">Etuuspohjaisten eläkejärjestelyiden uudelleen määrittämisestä johtuvat erät </t>
  </si>
  <si>
    <t>Erät, joita ei siirretä myöhemmin tulosvaikutteiseksi, yhteensä</t>
  </si>
  <si>
    <t>Erät, jotka saatetaan myöhemmin siirtää tulosvaikutteiseksi</t>
  </si>
  <si>
    <t xml:space="preserve">Suojausrahasto, käyvän arvon muutos </t>
  </si>
  <si>
    <t>Muuntoerot</t>
  </si>
  <si>
    <t>Tulosvaikutteiseksi siirretyt muuntoerot</t>
  </si>
  <si>
    <t>Muuntoerot määräysvallattomille omistajille</t>
  </si>
  <si>
    <t>Erät, jotka saatetaan myöhemmin siirtää tulosvaikutteiseksi, yhteensä</t>
  </si>
  <si>
    <t>Muut laajan tuloksen erät</t>
  </si>
  <si>
    <t>Tilikauden laaja tulos, verojen jälkeen</t>
  </si>
  <si>
    <t>Tilikauden laajan tuloksen jakautuminen</t>
  </si>
  <si>
    <t>Aineettomat hyödykkeet</t>
  </si>
  <si>
    <t>Aineelliset käyttöomaisuushyödykkeet</t>
  </si>
  <si>
    <t>Laskennalliset verosaamiset</t>
  </si>
  <si>
    <t>Muut saamiset</t>
  </si>
  <si>
    <t>Pitkäaikaiset varat yhteensä</t>
  </si>
  <si>
    <t>Sopimukseen perustuvat omaisuuserät</t>
  </si>
  <si>
    <t>Tuloverosaamiset</t>
  </si>
  <si>
    <t>Rahavarat</t>
  </si>
  <si>
    <t>Varat yhteensä</t>
  </si>
  <si>
    <t>Oma pääoma</t>
  </si>
  <si>
    <t>Osakepääoma</t>
  </si>
  <si>
    <t>Sijoitetun vapaan oman pääoman rahasto</t>
  </si>
  <si>
    <t>Kertyneet voittovarat</t>
  </si>
  <si>
    <t>Laskennalliset verovelat</t>
  </si>
  <si>
    <t>Eläkevelvoitteet</t>
  </si>
  <si>
    <t>Varaukset</t>
  </si>
  <si>
    <t>Rahoitusvelat</t>
  </si>
  <si>
    <t>Muut velat</t>
  </si>
  <si>
    <t xml:space="preserve">Ostovelat ja muut velat </t>
  </si>
  <si>
    <t>Tuloverovelat</t>
  </si>
  <si>
    <t>Velat yhteensä</t>
  </si>
  <si>
    <t>Oma pääoma ja velat yhteensä</t>
  </si>
  <si>
    <t>KONSERNIN RAHAVIRTALASKELMA</t>
  </si>
  <si>
    <t>Liiketoiminnan rahavirta</t>
  </si>
  <si>
    <t>Kiinteistön myyntivoitto</t>
  </si>
  <si>
    <t>Venäjän toimintojen alasajon vaikutus</t>
  </si>
  <si>
    <t>Rahavirta ennen käyttöpääoman muutosta</t>
  </si>
  <si>
    <t>Käyttöpääoman muutos</t>
  </si>
  <si>
    <t>Myyntisaamisten ja muiden saamisten muutos</t>
  </si>
  <si>
    <t>Vaihto-omaisuuden muutos</t>
  </si>
  <si>
    <t>Ostovelkojen ja muiden velkojen muutos</t>
  </si>
  <si>
    <t xml:space="preserve">Maksetut korot </t>
  </si>
  <si>
    <t xml:space="preserve">Saadut korot </t>
  </si>
  <si>
    <t>Maksetut verot</t>
  </si>
  <si>
    <t>Liiketoiminnan nettorahavirta</t>
  </si>
  <si>
    <t>Investointien rahavirta</t>
  </si>
  <si>
    <t xml:space="preserve">Hankitut tytäryritykset ja liiketoiminnat vähennettynä hankintahetken rahavaroilla/ kauppahinnan oikaisu </t>
  </si>
  <si>
    <t xml:space="preserve">Investoinnit aineellisiin ja aineettomiin käyttöomaisuushyödykkeisiin </t>
  </si>
  <si>
    <t>Aineellisten ja aineettomien käyttöomaisuushyödykkeiden myynnit</t>
  </si>
  <si>
    <t>Muiden pitkäaikaisten saamisten ja sijoitusten muutos</t>
  </si>
  <si>
    <t>Investointien nettorahavirta</t>
  </si>
  <si>
    <t>Rahoituksen rahavirta</t>
  </si>
  <si>
    <t>Lyhytaikaisten lainojen nostot</t>
  </si>
  <si>
    <t>Lyhytaikaisten lainojen takaisinmaksut</t>
  </si>
  <si>
    <t>Pitkäaikaisten lainojen nostot</t>
  </si>
  <si>
    <t>Pitkäaikaisten lainojen takaisinmaksut</t>
  </si>
  <si>
    <t>Vuokrasopimusvelkojen lyhennys</t>
  </si>
  <si>
    <t>Maksetut osingot</t>
  </si>
  <si>
    <t>Rahoituksen nettorahavirta</t>
  </si>
  <si>
    <t>Likvidien varojen nettomuutos</t>
  </si>
  <si>
    <t>Likvidit varat tilikauden alussa</t>
  </si>
  <si>
    <t>Valuuttakurssien muutosten vaikutus</t>
  </si>
  <si>
    <t>Likvidit varat taseessa tilikauden lopussa</t>
  </si>
  <si>
    <t>LASKELMA KONSERNIN OMAN PÄÄOMAN MUUTOKSISTA</t>
  </si>
  <si>
    <t>Suojaus-rahasto</t>
  </si>
  <si>
    <t>Sijoitetun vapaan pääoman rahasto</t>
  </si>
  <si>
    <t>Laaja tulos</t>
  </si>
  <si>
    <t>Laaja tulos yhteensä</t>
  </si>
  <si>
    <t>Liiketoimet omistajien kanssa</t>
  </si>
  <si>
    <t>Osakeperusteiset etuudet</t>
  </si>
  <si>
    <t>Palautuneet osingot</t>
  </si>
  <si>
    <t>Liiketoimet omistajien kanssa yhteensä</t>
  </si>
  <si>
    <t>Muut muutokset</t>
  </si>
  <si>
    <t>Oma pääoma 31.12.2020</t>
  </si>
  <si>
    <t>10-12/2020</t>
  </si>
  <si>
    <t>Käyttöoikeusomaisuuserät</t>
  </si>
  <si>
    <t>Osake-pääoma</t>
  </si>
  <si>
    <t>Muunto-erot</t>
  </si>
  <si>
    <t xml:space="preserve">Kertyneet voitto-varat </t>
  </si>
  <si>
    <t>Emo-yhtiön omista-jille kuuluva oma pääoma</t>
  </si>
  <si>
    <t>Määräys-vallat-tomien omista-jien osuus</t>
  </si>
  <si>
    <t>Muut laajan tuloksen erät yhteensä</t>
  </si>
  <si>
    <t>Oikaisut</t>
  </si>
  <si>
    <t>Emoyhtiön omistajille kuuluvasta tuloksesta laskettu osakekohtainen tulos:</t>
  </si>
  <si>
    <t>Tulos ennen veroja</t>
  </si>
  <si>
    <t>Myytäväksi luokitellut omaisuuserät</t>
  </si>
  <si>
    <t>Myytäväksi luokitellut velat</t>
  </si>
  <si>
    <t>Oma pääoma 1.1.2020</t>
  </si>
  <si>
    <t>Oma pääoma 31.12.2021</t>
  </si>
  <si>
    <t>1-12/2021</t>
  </si>
  <si>
    <t>12/2021</t>
  </si>
  <si>
    <t>10-12/2021</t>
  </si>
  <si>
    <t>-0.0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</si>
</sst>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,##0;&quot;-&quot;#,##0"/>
    <numFmt numFmtId="165" formatCode="#,##0.0"/>
    <numFmt numFmtId="166" formatCode="_-* #,##0.00\ _€_-;\-* #,##0.00\ _€_-;_-* &quot;-&quot;??\ _€_-;_-@_-"/>
    <numFmt numFmtId="167" formatCode="0.0"/>
    <numFmt numFmtId="168" formatCode="#,##0.000"/>
    <numFmt numFmtId="169" formatCode="0.000000"/>
    <numFmt numFmtId="170" formatCode="0.000"/>
    <numFmt numFmtId="171" formatCode="\ #,##0;\-#,##0;\-"/>
    <numFmt numFmtId="172" formatCode="\ #,##0.0000;\-#,##0.0000;\-"/>
    <numFmt numFmtId="173" formatCode="\ #,##0.0;\-#,##0.0;\-"/>
    <numFmt numFmtId="174" formatCode="#,##0.0_ ;\-#,##0.0\ "/>
    <numFmt numFmtId="175" formatCode="0.0_ ;\-0.0\ "/>
    <numFmt numFmtId="176" formatCode="\ #,##0.0;\-#,##0.0"/>
  </numFmts>
  <fonts count="48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MS Sans Serif"/>
    </font>
    <font>
      <sz val="10"/>
      <name val="Calibri"/>
      <family val="2"/>
      <scheme val="minor"/>
    </font>
    <font>
      <sz val="12"/>
      <name val="Arial"/>
      <family val="2"/>
    </font>
    <font>
      <b/>
      <sz val="10"/>
      <name val="Calibri"/>
      <family val="2"/>
      <scheme val="minor"/>
    </font>
    <font>
      <sz val="10"/>
      <color rgb="FFFF000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alibri"/>
      <family val="2"/>
    </font>
    <font>
      <sz val="14"/>
      <name val="Arial"/>
      <family val="2"/>
    </font>
    <font>
      <sz val="14"/>
      <name val="LT Trim"/>
      <family val="3"/>
    </font>
    <font>
      <sz val="11"/>
      <name val="LT Trim"/>
      <family val="3"/>
    </font>
    <font>
      <sz val="14"/>
      <color rgb="FFFF0000"/>
      <name val="Arial"/>
      <family val="2"/>
    </font>
    <font>
      <sz val="10"/>
      <name val="LT Trim"/>
      <family val="3"/>
    </font>
    <font>
      <sz val="14"/>
      <color rgb="FFFF0000"/>
      <name val="LT Trim"/>
      <family val="3"/>
    </font>
    <font>
      <b/>
      <sz val="14"/>
      <name val="LT Trim"/>
      <family val="3"/>
    </font>
    <font>
      <b/>
      <sz val="14"/>
      <color rgb="FFFF0000"/>
      <name val="LT Trim"/>
      <family val="3"/>
    </font>
    <font>
      <b/>
      <sz val="10"/>
      <color rgb="FF0070C0"/>
      <name val="MS Sans Serif"/>
    </font>
    <font>
      <sz val="10"/>
      <color rgb="FF0070C0"/>
      <name val="MS Sans Serif"/>
    </font>
    <font>
      <sz val="12"/>
      <color rgb="FF27717F"/>
      <name val="LT Trim"/>
      <family val="3"/>
    </font>
    <font>
      <b/>
      <sz val="12"/>
      <color rgb="FF27717F"/>
      <name val="LT Trim"/>
      <family val="3"/>
    </font>
    <font>
      <sz val="12"/>
      <name val="LT Trim"/>
      <family val="3"/>
    </font>
    <font>
      <sz val="11"/>
      <color theme="1"/>
      <name val="Calibri"/>
      <family val="2"/>
    </font>
    <font>
      <sz val="11.8"/>
      <color theme="1"/>
      <name val="Arial"/>
      <family val="2"/>
    </font>
    <font>
      <sz val="8"/>
      <color theme="1"/>
      <name val="Microsoft Sans Serif"/>
      <family val="2"/>
    </font>
    <font>
      <b/>
      <sz val="8"/>
      <color theme="1"/>
      <name val="Microsoft Sans Serif"/>
      <family val="2"/>
    </font>
    <font>
      <sz val="10"/>
      <color rgb="FFFF0000"/>
      <name val="Arial"/>
      <family val="2"/>
    </font>
    <font>
      <b/>
      <sz val="10"/>
      <name val="LT Trim"/>
      <family val="3"/>
    </font>
    <font>
      <sz val="10"/>
      <color rgb="FFFF0000"/>
      <name val="LT Trim"/>
      <family val="3"/>
    </font>
    <font>
      <b/>
      <sz val="10"/>
      <color rgb="FFFF0000"/>
      <name val="LT Trim"/>
      <family val="3"/>
    </font>
    <font>
      <sz val="10"/>
      <color indexed="10"/>
      <name val="LT Trim"/>
      <family val="3"/>
    </font>
    <font>
      <sz val="10"/>
      <color rgb="FF000000"/>
      <name val="LT Trim"/>
      <family val="3"/>
    </font>
    <font>
      <b/>
      <sz val="12"/>
      <color rgb="FFFF0000"/>
      <name val="LT Trim"/>
      <family val="3"/>
    </font>
    <font>
      <b/>
      <sz val="12"/>
      <name val="LT Trim"/>
      <family val="3"/>
    </font>
    <font>
      <b/>
      <sz val="8"/>
      <color rgb="FFFF0000"/>
      <name val="LT Trim"/>
      <family val="3"/>
    </font>
    <font>
      <sz val="10"/>
      <color indexed="10"/>
      <name val="Arial"/>
      <family val="2"/>
    </font>
    <font>
      <b/>
      <sz val="14"/>
      <color theme="5"/>
      <name val="LT Trim"/>
      <family val="3"/>
    </font>
    <font>
      <b/>
      <sz val="12"/>
      <color theme="5"/>
      <name val="LT Trim"/>
      <family val="3"/>
    </font>
    <font>
      <sz val="10"/>
      <color theme="5"/>
      <name val="LT Trim"/>
      <family val="3"/>
    </font>
    <font>
      <b/>
      <sz val="10"/>
      <color theme="5"/>
      <name val="LT Trim"/>
      <family val="3"/>
    </font>
    <font>
      <b/>
      <sz val="11"/>
      <color theme="5"/>
      <name val="LT Trim"/>
      <family val="3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BDA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</patternFill>
    </fill>
    <fill>
      <patternFill patternType="solid">
        <fgColor rgb="FFEFF8F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rgb="FF27717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theme="5"/>
      </bottom>
      <diagonal/>
    </border>
    <border>
      <left/>
      <right/>
      <top style="thin">
        <color indexed="64"/>
      </top>
      <bottom style="medium">
        <color theme="5"/>
      </bottom>
      <diagonal/>
    </border>
  </borders>
  <cellStyleXfs count="33">
    <xf numFmtId="0" fontId="0" fillId="0" borderId="0"/>
    <xf numFmtId="0" fontId="4" fillId="3" borderId="0" applyNumberFormat="0" applyBorder="0" applyAlignment="0" applyProtection="0"/>
    <xf numFmtId="37" fontId="7" fillId="4" borderId="0" applyFill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3" fontId="15" fillId="0" borderId="0" applyProtection="0">
      <alignment horizontal="center"/>
    </xf>
    <xf numFmtId="0" fontId="7" fillId="0" borderId="0"/>
    <xf numFmtId="0" fontId="2" fillId="0" borderId="0"/>
    <xf numFmtId="0" fontId="2" fillId="0" borderId="0"/>
    <xf numFmtId="0" fontId="5" fillId="0" borderId="0" applyFill="0"/>
    <xf numFmtId="9" fontId="2" fillId="0" borderId="0" applyFont="0" applyFill="0" applyBorder="0" applyAlignment="0" applyProtection="0"/>
    <xf numFmtId="0" fontId="29" fillId="0" borderId="0"/>
    <xf numFmtId="0" fontId="11" fillId="0" borderId="0"/>
    <xf numFmtId="0" fontId="11" fillId="0" borderId="0"/>
    <xf numFmtId="0" fontId="3" fillId="2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0" fillId="0" borderId="0"/>
    <xf numFmtId="0" fontId="7" fillId="0" borderId="0"/>
    <xf numFmtId="0" fontId="11" fillId="0" borderId="0"/>
    <xf numFmtId="0" fontId="10" fillId="0" borderId="0"/>
    <xf numFmtId="0" fontId="10" fillId="0" borderId="0"/>
    <xf numFmtId="0" fontId="7" fillId="0" borderId="0"/>
    <xf numFmtId="0" fontId="1" fillId="0" borderId="0"/>
  </cellStyleXfs>
  <cellXfs count="275">
    <xf numFmtId="0" fontId="0" fillId="0" borderId="0" xfId="0"/>
    <xf numFmtId="0" fontId="6" fillId="0" borderId="0" xfId="0" applyFont="1"/>
    <xf numFmtId="37" fontId="8" fillId="0" borderId="0" xfId="2" quotePrefix="1" applyFont="1" applyFill="1" applyAlignment="1">
      <alignment horizontal="center"/>
    </xf>
    <xf numFmtId="0" fontId="8" fillId="0" borderId="3" xfId="0" quotePrefix="1" applyFont="1" applyBorder="1" applyAlignment="1">
      <alignment horizontal="center"/>
    </xf>
    <xf numFmtId="37" fontId="8" fillId="0" borderId="3" xfId="2" applyFont="1" applyFill="1" applyBorder="1" applyAlignment="1">
      <alignment horizontal="center"/>
    </xf>
    <xf numFmtId="4" fontId="0" fillId="0" borderId="0" xfId="0" applyNumberFormat="1"/>
    <xf numFmtId="0" fontId="16" fillId="0" borderId="0" xfId="8" applyFont="1"/>
    <xf numFmtId="0" fontId="12" fillId="0" borderId="0" xfId="0" applyFont="1"/>
    <xf numFmtId="0" fontId="20" fillId="0" borderId="0" xfId="0" applyFont="1"/>
    <xf numFmtId="0" fontId="6" fillId="0" borderId="1" xfId="0" applyFont="1" applyBorder="1" applyAlignment="1">
      <alignment horizontal="left"/>
    </xf>
    <xf numFmtId="49" fontId="6" fillId="0" borderId="4" xfId="0" applyNumberFormat="1" applyFont="1" applyBorder="1" applyAlignment="1">
      <alignment horizontal="left"/>
    </xf>
    <xf numFmtId="49" fontId="6" fillId="0" borderId="0" xfId="0" applyNumberFormat="1" applyFont="1"/>
    <xf numFmtId="0" fontId="6" fillId="6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49" fontId="6" fillId="0" borderId="6" xfId="0" applyNumberFormat="1" applyFont="1" applyBorder="1" applyAlignment="1">
      <alignment horizontal="left"/>
    </xf>
    <xf numFmtId="4" fontId="6" fillId="0" borderId="0" xfId="2" applyNumberFormat="1" applyFont="1" applyFill="1" applyAlignment="1">
      <alignment horizontal="right"/>
    </xf>
    <xf numFmtId="4" fontId="8" fillId="0" borderId="0" xfId="2" applyNumberFormat="1" applyFont="1" applyFill="1" applyAlignment="1">
      <alignment horizontal="right"/>
    </xf>
    <xf numFmtId="49" fontId="0" fillId="0" borderId="0" xfId="0" applyNumberFormat="1"/>
    <xf numFmtId="0" fontId="9" fillId="0" borderId="0" xfId="0" applyFont="1"/>
    <xf numFmtId="0" fontId="24" fillId="0" borderId="0" xfId="0" applyFont="1"/>
    <xf numFmtId="0" fontId="25" fillId="0" borderId="0" xfId="0" quotePrefix="1" applyFont="1"/>
    <xf numFmtId="49" fontId="0" fillId="8" borderId="8" xfId="0" applyNumberFormat="1" applyFill="1" applyBorder="1" applyAlignment="1" applyProtection="1">
      <alignment horizontal="left" indent="5"/>
      <protection locked="0"/>
    </xf>
    <xf numFmtId="0" fontId="26" fillId="0" borderId="7" xfId="0" applyFont="1" applyBorder="1"/>
    <xf numFmtId="0" fontId="27" fillId="0" borderId="7" xfId="0" applyFont="1" applyBorder="1" applyAlignment="1">
      <alignment horizontal="center" wrapText="1"/>
    </xf>
    <xf numFmtId="0" fontId="28" fillId="0" borderId="0" xfId="0" applyFont="1"/>
    <xf numFmtId="165" fontId="28" fillId="6" borderId="0" xfId="0" quotePrefix="1" applyNumberFormat="1" applyFont="1" applyFill="1" applyAlignment="1">
      <alignment horizontal="center"/>
    </xf>
    <xf numFmtId="165" fontId="28" fillId="6" borderId="4" xfId="0" quotePrefix="1" applyNumberFormat="1" applyFont="1" applyFill="1" applyBorder="1" applyAlignment="1">
      <alignment horizontal="center"/>
    </xf>
    <xf numFmtId="4" fontId="9" fillId="0" borderId="0" xfId="0" applyNumberFormat="1" applyFont="1"/>
    <xf numFmtId="165" fontId="28" fillId="9" borderId="0" xfId="0" quotePrefix="1" applyNumberFormat="1" applyFont="1" applyFill="1" applyAlignment="1">
      <alignment horizontal="center"/>
    </xf>
    <xf numFmtId="165" fontId="28" fillId="6" borderId="6" xfId="0" quotePrefix="1" applyNumberFormat="1" applyFont="1" applyFill="1" applyBorder="1" applyAlignment="1">
      <alignment horizontal="center"/>
    </xf>
    <xf numFmtId="0" fontId="28" fillId="0" borderId="2" xfId="0" applyFont="1" applyBorder="1"/>
    <xf numFmtId="165" fontId="28" fillId="6" borderId="2" xfId="0" quotePrefix="1" applyNumberFormat="1" applyFont="1" applyFill="1" applyBorder="1" applyAlignment="1">
      <alignment horizontal="center"/>
    </xf>
    <xf numFmtId="165" fontId="28" fillId="5" borderId="5" xfId="0" quotePrefix="1" applyNumberFormat="1" applyFont="1" applyFill="1" applyBorder="1" applyAlignment="1">
      <alignment horizontal="center"/>
    </xf>
    <xf numFmtId="0" fontId="28" fillId="0" borderId="2" xfId="0" applyFont="1" applyBorder="1" applyAlignment="1">
      <alignment horizontal="left" vertical="center"/>
    </xf>
    <xf numFmtId="165" fontId="28" fillId="6" borderId="2" xfId="0" quotePrefix="1" applyNumberFormat="1" applyFont="1" applyFill="1" applyBorder="1" applyAlignment="1">
      <alignment horizontal="left" vertical="center"/>
    </xf>
    <xf numFmtId="165" fontId="28" fillId="6" borderId="0" xfId="0" quotePrefix="1" applyNumberFormat="1" applyFont="1" applyFill="1" applyAlignment="1">
      <alignment horizontal="center" vertical="center"/>
    </xf>
    <xf numFmtId="4" fontId="8" fillId="9" borderId="0" xfId="2" applyNumberFormat="1" applyFont="1" applyFill="1" applyAlignment="1">
      <alignment horizontal="right"/>
    </xf>
    <xf numFmtId="167" fontId="9" fillId="0" borderId="0" xfId="0" applyNumberFormat="1" applyFont="1"/>
    <xf numFmtId="0" fontId="29" fillId="10" borderId="0" xfId="13" applyFill="1" applyAlignment="1">
      <alignment horizontal="left" wrapText="1"/>
    </xf>
    <xf numFmtId="0" fontId="31" fillId="10" borderId="0" xfId="13" applyFont="1" applyFill="1" applyAlignment="1">
      <alignment horizontal="left" wrapText="1"/>
    </xf>
    <xf numFmtId="164" fontId="31" fillId="10" borderId="0" xfId="13" applyNumberFormat="1" applyFont="1" applyFill="1" applyAlignment="1">
      <alignment horizontal="right" wrapText="1"/>
    </xf>
    <xf numFmtId="165" fontId="0" fillId="0" borderId="0" xfId="0" applyNumberFormat="1"/>
    <xf numFmtId="168" fontId="0" fillId="0" borderId="0" xfId="0" applyNumberFormat="1"/>
    <xf numFmtId="0" fontId="32" fillId="10" borderId="9" xfId="13" applyFont="1" applyFill="1" applyBorder="1" applyAlignment="1">
      <alignment horizontal="left" wrapText="1"/>
    </xf>
    <xf numFmtId="164" fontId="32" fillId="10" borderId="9" xfId="13" applyNumberFormat="1" applyFont="1" applyFill="1" applyBorder="1" applyAlignment="1">
      <alignment horizontal="right" wrapText="1"/>
    </xf>
    <xf numFmtId="0" fontId="25" fillId="0" borderId="0" xfId="0" applyFont="1" applyAlignment="1">
      <alignment wrapText="1"/>
    </xf>
    <xf numFmtId="0" fontId="25" fillId="0" borderId="0" xfId="0" quotePrefix="1" applyFont="1" applyAlignment="1">
      <alignment wrapText="1"/>
    </xf>
    <xf numFmtId="164" fontId="31" fillId="5" borderId="0" xfId="13" applyNumberFormat="1" applyFont="1" applyFill="1" applyAlignment="1">
      <alignment horizontal="right" wrapText="1"/>
    </xf>
    <xf numFmtId="167" fontId="20" fillId="0" borderId="0" xfId="21" applyNumberFormat="1" applyFont="1" applyAlignment="1">
      <alignment horizontal="right"/>
    </xf>
    <xf numFmtId="0" fontId="35" fillId="0" borderId="0" xfId="23" applyFont="1" applyAlignment="1">
      <alignment horizontal="left"/>
    </xf>
    <xf numFmtId="0" fontId="20" fillId="0" borderId="0" xfId="23" applyFont="1" applyAlignment="1">
      <alignment horizontal="left"/>
    </xf>
    <xf numFmtId="0" fontId="20" fillId="0" borderId="0" xfId="15" applyFont="1"/>
    <xf numFmtId="0" fontId="35" fillId="0" borderId="0" xfId="15" applyFont="1"/>
    <xf numFmtId="0" fontId="36" fillId="0" borderId="0" xfId="15" applyFont="1"/>
    <xf numFmtId="0" fontId="23" fillId="0" borderId="0" xfId="15" applyFont="1"/>
    <xf numFmtId="0" fontId="17" fillId="0" borderId="0" xfId="15" applyFont="1"/>
    <xf numFmtId="0" fontId="22" fillId="0" borderId="0" xfId="15" applyFont="1"/>
    <xf numFmtId="0" fontId="34" fillId="0" borderId="0" xfId="15" applyFont="1"/>
    <xf numFmtId="0" fontId="35" fillId="0" borderId="0" xfId="15" applyFont="1" applyAlignment="1">
      <alignment horizontal="center"/>
    </xf>
    <xf numFmtId="0" fontId="37" fillId="0" borderId="0" xfId="15" applyFont="1" applyAlignment="1">
      <alignment horizontal="center"/>
    </xf>
    <xf numFmtId="0" fontId="18" fillId="0" borderId="0" xfId="15" applyFont="1"/>
    <xf numFmtId="165" fontId="20" fillId="0" borderId="0" xfId="15" applyNumberFormat="1" applyFont="1"/>
    <xf numFmtId="0" fontId="20" fillId="0" borderId="0" xfId="15" applyFont="1" applyAlignment="1">
      <alignment horizontal="left"/>
    </xf>
    <xf numFmtId="165" fontId="20" fillId="0" borderId="0" xfId="15" applyNumberFormat="1" applyFont="1" applyAlignment="1">
      <alignment horizontal="right"/>
    </xf>
    <xf numFmtId="0" fontId="20" fillId="0" borderId="0" xfId="15" applyFont="1" applyAlignment="1">
      <alignment horizontal="left" wrapText="1"/>
    </xf>
    <xf numFmtId="165" fontId="20" fillId="0" borderId="0" xfId="15" quotePrefix="1" applyNumberFormat="1" applyFont="1" applyAlignment="1">
      <alignment horizontal="right"/>
    </xf>
    <xf numFmtId="0" fontId="20" fillId="0" borderId="0" xfId="15" quotePrefix="1" applyFont="1" applyAlignment="1">
      <alignment horizontal="left"/>
    </xf>
    <xf numFmtId="165" fontId="20" fillId="0" borderId="0" xfId="15" applyNumberFormat="1" applyFont="1" applyAlignment="1">
      <alignment horizontal="left"/>
    </xf>
    <xf numFmtId="168" fontId="20" fillId="0" borderId="0" xfId="15" applyNumberFormat="1" applyFont="1" applyAlignment="1">
      <alignment horizontal="left"/>
    </xf>
    <xf numFmtId="168" fontId="20" fillId="0" borderId="0" xfId="15" applyNumberFormat="1" applyFont="1"/>
    <xf numFmtId="0" fontId="20" fillId="0" borderId="0" xfId="15" applyFont="1" applyAlignment="1">
      <alignment wrapText="1"/>
    </xf>
    <xf numFmtId="4" fontId="20" fillId="0" borderId="0" xfId="15" applyNumberFormat="1" applyFont="1"/>
    <xf numFmtId="0" fontId="39" fillId="0" borderId="0" xfId="24" applyFont="1"/>
    <xf numFmtId="0" fontId="40" fillId="0" borderId="0" xfId="24" applyFont="1"/>
    <xf numFmtId="0" fontId="34" fillId="0" borderId="0" xfId="24" applyFont="1"/>
    <xf numFmtId="0" fontId="36" fillId="0" borderId="0" xfId="24" applyFont="1"/>
    <xf numFmtId="0" fontId="20" fillId="0" borderId="0" xfId="24" applyFont="1" applyAlignment="1">
      <alignment horizontal="center"/>
    </xf>
    <xf numFmtId="0" fontId="34" fillId="0" borderId="0" xfId="24" applyFont="1" applyAlignment="1">
      <alignment horizontal="center"/>
    </xf>
    <xf numFmtId="0" fontId="20" fillId="0" borderId="0" xfId="24" applyFont="1"/>
    <xf numFmtId="167" fontId="20" fillId="0" borderId="0" xfId="24" applyNumberFormat="1" applyFont="1"/>
    <xf numFmtId="167" fontId="20" fillId="0" borderId="0" xfId="24" applyNumberFormat="1" applyFont="1" applyAlignment="1">
      <alignment wrapText="1"/>
    </xf>
    <xf numFmtId="169" fontId="20" fillId="0" borderId="0" xfId="24" applyNumberFormat="1" applyFont="1"/>
    <xf numFmtId="0" fontId="20" fillId="0" borderId="5" xfId="24" applyFont="1" applyBorder="1" applyAlignment="1">
      <alignment wrapText="1"/>
    </xf>
    <xf numFmtId="0" fontId="20" fillId="0" borderId="0" xfId="24" applyFont="1" applyAlignment="1">
      <alignment wrapText="1"/>
    </xf>
    <xf numFmtId="167" fontId="20" fillId="0" borderId="0" xfId="24" applyNumberFormat="1" applyFont="1" applyAlignment="1">
      <alignment horizontal="right"/>
    </xf>
    <xf numFmtId="3" fontId="20" fillId="0" borderId="0" xfId="25" applyNumberFormat="1" applyFont="1" applyAlignment="1">
      <alignment wrapText="1"/>
    </xf>
    <xf numFmtId="0" fontId="20" fillId="0" borderId="5" xfId="15" applyFont="1" applyBorder="1"/>
    <xf numFmtId="167" fontId="20" fillId="0" borderId="0" xfId="15" applyNumberFormat="1" applyFont="1"/>
    <xf numFmtId="0" fontId="34" fillId="0" borderId="0" xfId="24" applyFont="1" applyAlignment="1">
      <alignment wrapText="1"/>
    </xf>
    <xf numFmtId="167" fontId="20" fillId="0" borderId="0" xfId="24" applyNumberFormat="1" applyFont="1" applyAlignment="1">
      <alignment horizontal="left"/>
    </xf>
    <xf numFmtId="0" fontId="20" fillId="0" borderId="0" xfId="24" applyFont="1" applyAlignment="1">
      <alignment horizontal="left"/>
    </xf>
    <xf numFmtId="0" fontId="36" fillId="0" borderId="0" xfId="23" applyFont="1" applyAlignment="1">
      <alignment horizontal="left"/>
    </xf>
    <xf numFmtId="0" fontId="10" fillId="0" borderId="0" xfId="15" applyFont="1"/>
    <xf numFmtId="0" fontId="34" fillId="0" borderId="0" xfId="15" quotePrefix="1" applyFont="1" applyAlignment="1">
      <alignment horizontal="left"/>
    </xf>
    <xf numFmtId="0" fontId="34" fillId="0" borderId="0" xfId="15" applyFont="1" applyAlignment="1">
      <alignment horizontal="left"/>
    </xf>
    <xf numFmtId="0" fontId="20" fillId="0" borderId="0" xfId="15" quotePrefix="1" applyFont="1" applyAlignment="1">
      <alignment horizontal="left" indent="1"/>
    </xf>
    <xf numFmtId="0" fontId="20" fillId="0" borderId="2" xfId="15" quotePrefix="1" applyFont="1" applyBorder="1" applyAlignment="1">
      <alignment horizontal="left"/>
    </xf>
    <xf numFmtId="167" fontId="20" fillId="0" borderId="2" xfId="15" applyNumberFormat="1" applyFont="1" applyBorder="1"/>
    <xf numFmtId="0" fontId="20" fillId="0" borderId="5" xfId="15" applyFont="1" applyBorder="1" applyAlignment="1">
      <alignment horizontal="left" wrapText="1"/>
    </xf>
    <xf numFmtId="167" fontId="20" fillId="0" borderId="5" xfId="15" applyNumberFormat="1" applyFont="1" applyBorder="1" applyAlignment="1">
      <alignment horizontal="right"/>
    </xf>
    <xf numFmtId="0" fontId="20" fillId="0" borderId="0" xfId="15" applyFont="1" applyAlignment="1">
      <alignment horizontal="left" indent="1"/>
    </xf>
    <xf numFmtId="0" fontId="20" fillId="0" borderId="5" xfId="15" quotePrefix="1" applyFont="1" applyBorder="1" applyAlignment="1">
      <alignment horizontal="left" indent="1"/>
    </xf>
    <xf numFmtId="167" fontId="20" fillId="0" borderId="5" xfId="15" applyNumberFormat="1" applyFont="1" applyBorder="1"/>
    <xf numFmtId="0" fontId="20" fillId="0" borderId="5" xfId="15" applyFont="1" applyBorder="1" applyAlignment="1">
      <alignment horizontal="left"/>
    </xf>
    <xf numFmtId="0" fontId="36" fillId="0" borderId="0" xfId="15" applyFont="1" applyAlignment="1">
      <alignment horizontal="left"/>
    </xf>
    <xf numFmtId="0" fontId="20" fillId="0" borderId="5" xfId="15" applyFont="1" applyBorder="1" applyAlignment="1">
      <alignment horizontal="left" indent="1"/>
    </xf>
    <xf numFmtId="0" fontId="33" fillId="0" borderId="0" xfId="15" applyFont="1"/>
    <xf numFmtId="0" fontId="20" fillId="0" borderId="0" xfId="26" applyFont="1"/>
    <xf numFmtId="0" fontId="10" fillId="0" borderId="0" xfId="26"/>
    <xf numFmtId="0" fontId="36" fillId="0" borderId="0" xfId="26" applyFont="1"/>
    <xf numFmtId="0" fontId="23" fillId="0" borderId="0" xfId="27" applyFont="1"/>
    <xf numFmtId="0" fontId="17" fillId="0" borderId="0" xfId="26" applyFont="1"/>
    <xf numFmtId="0" fontId="20" fillId="0" borderId="0" xfId="26" applyFont="1" applyAlignment="1">
      <alignment horizontal="left"/>
    </xf>
    <xf numFmtId="0" fontId="41" fillId="0" borderId="0" xfId="8" applyFont="1"/>
    <xf numFmtId="0" fontId="18" fillId="0" borderId="0" xfId="26" applyFont="1"/>
    <xf numFmtId="0" fontId="20" fillId="0" borderId="0" xfId="26" quotePrefix="1" applyFont="1" applyAlignment="1">
      <alignment horizontal="left"/>
    </xf>
    <xf numFmtId="0" fontId="34" fillId="0" borderId="0" xfId="26" quotePrefix="1" applyFont="1" applyAlignment="1">
      <alignment horizontal="left"/>
    </xf>
    <xf numFmtId="167" fontId="34" fillId="0" borderId="0" xfId="26" applyNumberFormat="1" applyFont="1"/>
    <xf numFmtId="167" fontId="20" fillId="0" borderId="0" xfId="26" applyNumberFormat="1" applyFont="1"/>
    <xf numFmtId="0" fontId="20" fillId="0" borderId="0" xfId="26" applyFont="1" applyAlignment="1">
      <alignment horizontal="left" indent="1"/>
    </xf>
    <xf numFmtId="167" fontId="20" fillId="0" borderId="0" xfId="26" applyNumberFormat="1" applyFont="1" applyAlignment="1">
      <alignment horizontal="right"/>
    </xf>
    <xf numFmtId="0" fontId="33" fillId="0" borderId="0" xfId="26" applyFont="1"/>
    <xf numFmtId="0" fontId="20" fillId="0" borderId="5" xfId="26" applyFont="1" applyBorder="1" applyAlignment="1">
      <alignment horizontal="left" indent="1"/>
    </xf>
    <xf numFmtId="167" fontId="20" fillId="0" borderId="5" xfId="26" applyNumberFormat="1" applyFont="1" applyBorder="1"/>
    <xf numFmtId="167" fontId="36" fillId="0" borderId="0" xfId="26" applyNumberFormat="1" applyFont="1"/>
    <xf numFmtId="0" fontId="42" fillId="0" borderId="0" xfId="26" applyFont="1"/>
    <xf numFmtId="0" fontId="20" fillId="0" borderId="5" xfId="26" applyFont="1" applyBorder="1"/>
    <xf numFmtId="0" fontId="20" fillId="0" borderId="0" xfId="26" applyFont="1" applyAlignment="1">
      <alignment horizontal="left" wrapText="1" indent="1"/>
    </xf>
    <xf numFmtId="0" fontId="34" fillId="0" borderId="0" xfId="26" applyFont="1"/>
    <xf numFmtId="167" fontId="20" fillId="0" borderId="5" xfId="26" applyNumberFormat="1" applyFont="1" applyBorder="1" applyAlignment="1">
      <alignment horizontal="right"/>
    </xf>
    <xf numFmtId="0" fontId="20" fillId="0" borderId="2" xfId="26" applyFont="1" applyBorder="1"/>
    <xf numFmtId="167" fontId="35" fillId="0" borderId="2" xfId="26" applyNumberFormat="1" applyFont="1" applyBorder="1"/>
    <xf numFmtId="0" fontId="17" fillId="0" borderId="0" xfId="8" applyFont="1"/>
    <xf numFmtId="0" fontId="22" fillId="0" borderId="0" xfId="8" applyFont="1"/>
    <xf numFmtId="0" fontId="17" fillId="0" borderId="0" xfId="23" applyFont="1" applyAlignment="1">
      <alignment horizontal="left"/>
    </xf>
    <xf numFmtId="0" fontId="18" fillId="0" borderId="0" xfId="8" applyFont="1"/>
    <xf numFmtId="0" fontId="21" fillId="0" borderId="0" xfId="8" applyFont="1"/>
    <xf numFmtId="0" fontId="19" fillId="0" borderId="0" xfId="8" applyFont="1"/>
    <xf numFmtId="173" fontId="20" fillId="0" borderId="0" xfId="15" applyNumberFormat="1" applyFont="1" applyFill="1"/>
    <xf numFmtId="173" fontId="20" fillId="0" borderId="5" xfId="15" applyNumberFormat="1" applyFont="1" applyFill="1" applyBorder="1"/>
    <xf numFmtId="173" fontId="20" fillId="0" borderId="0" xfId="15" applyNumberFormat="1" applyFont="1" applyFill="1" applyBorder="1"/>
    <xf numFmtId="173" fontId="20" fillId="0" borderId="5" xfId="26" applyNumberFormat="1" applyFont="1" applyFill="1" applyBorder="1" applyAlignment="1">
      <alignment horizontal="right"/>
    </xf>
    <xf numFmtId="173" fontId="20" fillId="0" borderId="0" xfId="8" applyNumberFormat="1" applyFont="1"/>
    <xf numFmtId="167" fontId="20" fillId="0" borderId="0" xfId="15" applyNumberFormat="1" applyFont="1" applyFill="1" applyBorder="1"/>
    <xf numFmtId="0" fontId="20" fillId="0" borderId="0" xfId="8" applyFont="1"/>
    <xf numFmtId="3" fontId="20" fillId="0" borderId="0" xfId="8" applyNumberFormat="1" applyFont="1" applyAlignment="1">
      <alignment wrapText="1"/>
    </xf>
    <xf numFmtId="173" fontId="20" fillId="0" borderId="0" xfId="25" applyNumberFormat="1" applyFont="1"/>
    <xf numFmtId="3" fontId="20" fillId="0" borderId="0" xfId="8" applyNumberFormat="1" applyFont="1" applyAlignment="1">
      <alignment horizontal="left" wrapText="1"/>
    </xf>
    <xf numFmtId="3" fontId="20" fillId="0" borderId="5" xfId="8" applyNumberFormat="1" applyFont="1" applyBorder="1" applyAlignment="1">
      <alignment horizontal="left" wrapText="1"/>
    </xf>
    <xf numFmtId="173" fontId="20" fillId="0" borderId="5" xfId="8" applyNumberFormat="1" applyFont="1" applyBorder="1"/>
    <xf numFmtId="0" fontId="20" fillId="0" borderId="0" xfId="8" applyFont="1" applyAlignment="1">
      <alignment wrapText="1"/>
    </xf>
    <xf numFmtId="3" fontId="20" fillId="0" borderId="0" xfId="8" applyNumberFormat="1" applyFont="1" applyAlignment="1">
      <alignment horizontal="left" wrapText="1" indent="1"/>
    </xf>
    <xf numFmtId="0" fontId="20" fillId="0" borderId="2" xfId="8" applyFont="1" applyBorder="1" applyAlignment="1">
      <alignment wrapText="1"/>
    </xf>
    <xf numFmtId="173" fontId="20" fillId="0" borderId="2" xfId="8" applyNumberFormat="1" applyFont="1" applyBorder="1"/>
    <xf numFmtId="4" fontId="20" fillId="0" borderId="5" xfId="8" applyNumberFormat="1" applyFont="1" applyBorder="1" applyAlignment="1">
      <alignment horizontal="left" wrapText="1"/>
    </xf>
    <xf numFmtId="168" fontId="20" fillId="0" borderId="0" xfId="8" applyNumberFormat="1" applyFont="1" applyAlignment="1">
      <alignment wrapText="1"/>
    </xf>
    <xf numFmtId="168" fontId="20" fillId="0" borderId="0" xfId="8" applyNumberFormat="1" applyFont="1" applyAlignment="1">
      <alignment horizontal="left" wrapText="1" indent="1"/>
    </xf>
    <xf numFmtId="168" fontId="20" fillId="0" borderId="2" xfId="8" applyNumberFormat="1" applyFont="1" applyBorder="1" applyAlignment="1">
      <alignment vertical="center" wrapText="1"/>
    </xf>
    <xf numFmtId="0" fontId="35" fillId="0" borderId="0" xfId="8" applyFont="1"/>
    <xf numFmtId="165" fontId="20" fillId="0" borderId="0" xfId="8" applyNumberFormat="1" applyFont="1"/>
    <xf numFmtId="167" fontId="20" fillId="0" borderId="0" xfId="8" applyNumberFormat="1" applyFont="1"/>
    <xf numFmtId="167" fontId="20" fillId="0" borderId="0" xfId="24" applyNumberFormat="1" applyFont="1" applyBorder="1" applyAlignment="1">
      <alignment horizontal="right"/>
    </xf>
    <xf numFmtId="14" fontId="43" fillId="0" borderId="0" xfId="22" quotePrefix="1" applyNumberFormat="1" applyFont="1" applyAlignment="1">
      <alignment horizontal="left"/>
    </xf>
    <xf numFmtId="0" fontId="44" fillId="0" borderId="0" xfId="23" applyFont="1" applyAlignment="1">
      <alignment horizontal="left"/>
    </xf>
    <xf numFmtId="0" fontId="46" fillId="0" borderId="10" xfId="22" quotePrefix="1" applyFont="1" applyBorder="1" applyAlignment="1">
      <alignment horizontal="left"/>
    </xf>
    <xf numFmtId="14" fontId="46" fillId="0" borderId="10" xfId="22" quotePrefix="1" applyNumberFormat="1" applyFont="1" applyBorder="1" applyAlignment="1">
      <alignment horizontal="right"/>
    </xf>
    <xf numFmtId="14" fontId="46" fillId="0" borderId="0" xfId="22" quotePrefix="1" applyNumberFormat="1" applyFont="1" applyAlignment="1">
      <alignment horizontal="left"/>
    </xf>
    <xf numFmtId="14" fontId="46" fillId="0" borderId="0" xfId="22" quotePrefix="1" applyNumberFormat="1" applyFont="1" applyAlignment="1">
      <alignment horizontal="left" wrapText="1"/>
    </xf>
    <xf numFmtId="0" fontId="20" fillId="0" borderId="10" xfId="15" applyFont="1" applyBorder="1"/>
    <xf numFmtId="4" fontId="20" fillId="0" borderId="10" xfId="15" applyNumberFormat="1" applyFont="1" applyBorder="1"/>
    <xf numFmtId="2" fontId="20" fillId="0" borderId="10" xfId="15" applyNumberFormat="1" applyFont="1" applyBorder="1"/>
    <xf numFmtId="0" fontId="20" fillId="11" borderId="0" xfId="15" applyFont="1" applyFill="1"/>
    <xf numFmtId="165" fontId="20" fillId="11" borderId="0" xfId="15" applyNumberFormat="1" applyFont="1" applyFill="1"/>
    <xf numFmtId="165" fontId="20" fillId="11" borderId="0" xfId="15" applyNumberFormat="1" applyFont="1" applyFill="1" applyAlignment="1">
      <alignment horizontal="right"/>
    </xf>
    <xf numFmtId="173" fontId="20" fillId="11" borderId="0" xfId="15" applyNumberFormat="1" applyFont="1" applyFill="1"/>
    <xf numFmtId="165" fontId="20" fillId="11" borderId="0" xfId="15" quotePrefix="1" applyNumberFormat="1" applyFont="1" applyFill="1" applyAlignment="1">
      <alignment horizontal="right"/>
    </xf>
    <xf numFmtId="165" fontId="20" fillId="11" borderId="0" xfId="15" applyNumberFormat="1" applyFont="1" applyFill="1" applyAlignment="1">
      <alignment horizontal="left"/>
    </xf>
    <xf numFmtId="0" fontId="20" fillId="11" borderId="0" xfId="15" applyFont="1" applyFill="1" applyAlignment="1">
      <alignment horizontal="left"/>
    </xf>
    <xf numFmtId="2" fontId="20" fillId="11" borderId="0" xfId="15" applyNumberFormat="1" applyFont="1" applyFill="1"/>
    <xf numFmtId="2" fontId="20" fillId="11" borderId="10" xfId="15" applyNumberFormat="1" applyFont="1" applyFill="1" applyBorder="1"/>
    <xf numFmtId="165" fontId="10" fillId="11" borderId="0" xfId="21" applyNumberFormat="1" applyFont="1" applyFill="1" applyAlignment="1">
      <alignment horizontal="right"/>
    </xf>
    <xf numFmtId="165" fontId="20" fillId="11" borderId="0" xfId="21" applyNumberFormat="1" applyFont="1" applyFill="1" applyAlignment="1">
      <alignment horizontal="right"/>
    </xf>
    <xf numFmtId="4" fontId="20" fillId="11" borderId="0" xfId="21" applyNumberFormat="1" applyFont="1" applyFill="1" applyAlignment="1">
      <alignment horizontal="right"/>
    </xf>
    <xf numFmtId="167" fontId="34" fillId="11" borderId="0" xfId="24" applyNumberFormat="1" applyFont="1" applyFill="1"/>
    <xf numFmtId="173" fontId="20" fillId="11" borderId="5" xfId="15" applyNumberFormat="1" applyFont="1" applyFill="1" applyBorder="1"/>
    <xf numFmtId="173" fontId="20" fillId="11" borderId="0" xfId="15" applyNumberFormat="1" applyFont="1" applyFill="1" applyBorder="1"/>
    <xf numFmtId="167" fontId="36" fillId="11" borderId="0" xfId="24" applyNumberFormat="1" applyFont="1" applyFill="1"/>
    <xf numFmtId="167" fontId="20" fillId="11" borderId="0" xfId="24" applyNumberFormat="1" applyFont="1" applyFill="1" applyBorder="1" applyAlignment="1">
      <alignment horizontal="right"/>
    </xf>
    <xf numFmtId="167" fontId="20" fillId="11" borderId="0" xfId="24" applyNumberFormat="1" applyFont="1" applyFill="1" applyAlignment="1">
      <alignment horizontal="right"/>
    </xf>
    <xf numFmtId="167" fontId="20" fillId="11" borderId="0" xfId="24" applyNumberFormat="1" applyFont="1" applyFill="1" applyAlignment="1">
      <alignment wrapText="1"/>
    </xf>
    <xf numFmtId="167" fontId="20" fillId="11" borderId="0" xfId="24" applyNumberFormat="1" applyFont="1" applyFill="1" applyAlignment="1">
      <alignment horizontal="left"/>
    </xf>
    <xf numFmtId="167" fontId="20" fillId="11" borderId="0" xfId="24" applyNumberFormat="1" applyFont="1" applyFill="1"/>
    <xf numFmtId="175" fontId="20" fillId="0" borderId="0" xfId="24" applyNumberFormat="1" applyFont="1" applyAlignment="1">
      <alignment wrapText="1"/>
    </xf>
    <xf numFmtId="0" fontId="45" fillId="0" borderId="0" xfId="15" applyFont="1"/>
    <xf numFmtId="0" fontId="46" fillId="0" borderId="0" xfId="15" applyFont="1"/>
    <xf numFmtId="0" fontId="45" fillId="0" borderId="0" xfId="15" quotePrefix="1" applyFont="1" applyAlignment="1">
      <alignment horizontal="left"/>
    </xf>
    <xf numFmtId="0" fontId="46" fillId="0" borderId="0" xfId="15" quotePrefix="1" applyFont="1" applyAlignment="1">
      <alignment horizontal="left"/>
    </xf>
    <xf numFmtId="0" fontId="46" fillId="0" borderId="0" xfId="23" applyFont="1" applyBorder="1" applyAlignment="1">
      <alignment horizontal="left"/>
    </xf>
    <xf numFmtId="0" fontId="46" fillId="0" borderId="0" xfId="15" applyFont="1" applyBorder="1"/>
    <xf numFmtId="0" fontId="43" fillId="0" borderId="0" xfId="15" applyFont="1" applyBorder="1"/>
    <xf numFmtId="0" fontId="46" fillId="0" borderId="0" xfId="15" quotePrefix="1" applyFont="1" applyBorder="1" applyAlignment="1">
      <alignment horizontal="left"/>
    </xf>
    <xf numFmtId="14" fontId="47" fillId="0" borderId="0" xfId="22" quotePrefix="1" applyNumberFormat="1" applyFont="1" applyAlignment="1">
      <alignment horizontal="left"/>
    </xf>
    <xf numFmtId="0" fontId="46" fillId="0" borderId="0" xfId="15" applyFont="1" applyAlignment="1">
      <alignment horizontal="left"/>
    </xf>
    <xf numFmtId="0" fontId="45" fillId="0" borderId="0" xfId="15" applyFont="1" applyAlignment="1">
      <alignment horizontal="left"/>
    </xf>
    <xf numFmtId="0" fontId="44" fillId="0" borderId="0" xfId="15" applyFont="1"/>
    <xf numFmtId="0" fontId="46" fillId="0" borderId="0" xfId="15" applyFont="1" applyAlignment="1">
      <alignment horizontal="left" indent="1"/>
    </xf>
    <xf numFmtId="14" fontId="46" fillId="0" borderId="10" xfId="22" quotePrefix="1" applyNumberFormat="1" applyFont="1" applyBorder="1" applyAlignment="1">
      <alignment horizontal="left"/>
    </xf>
    <xf numFmtId="167" fontId="20" fillId="0" borderId="10" xfId="15" applyNumberFormat="1" applyFont="1" applyBorder="1"/>
    <xf numFmtId="0" fontId="20" fillId="11" borderId="0" xfId="15" quotePrefix="1" applyFont="1" applyFill="1" applyAlignment="1">
      <alignment horizontal="left"/>
    </xf>
    <xf numFmtId="167" fontId="20" fillId="11" borderId="0" xfId="15" applyNumberFormat="1" applyFont="1" applyFill="1"/>
    <xf numFmtId="167" fontId="20" fillId="11" borderId="2" xfId="15" applyNumberFormat="1" applyFont="1" applyFill="1" applyBorder="1"/>
    <xf numFmtId="167" fontId="20" fillId="11" borderId="5" xfId="15" applyNumberFormat="1" applyFont="1" applyFill="1" applyBorder="1"/>
    <xf numFmtId="0" fontId="45" fillId="11" borderId="0" xfId="15" quotePrefix="1" applyFont="1" applyFill="1" applyAlignment="1">
      <alignment horizontal="left"/>
    </xf>
    <xf numFmtId="0" fontId="45" fillId="11" borderId="0" xfId="15" applyFont="1" applyFill="1" applyAlignment="1">
      <alignment horizontal="left"/>
    </xf>
    <xf numFmtId="0" fontId="45" fillId="11" borderId="0" xfId="15" applyFont="1" applyFill="1"/>
    <xf numFmtId="171" fontId="20" fillId="11" borderId="0" xfId="15" applyNumberFormat="1" applyFont="1" applyFill="1"/>
    <xf numFmtId="167" fontId="20" fillId="11" borderId="10" xfId="15" applyNumberFormat="1" applyFont="1" applyFill="1" applyBorder="1"/>
    <xf numFmtId="0" fontId="35" fillId="11" borderId="0" xfId="26" quotePrefix="1" applyFont="1" applyFill="1" applyAlignment="1">
      <alignment horizontal="left"/>
    </xf>
    <xf numFmtId="170" fontId="20" fillId="11" borderId="0" xfId="26" applyNumberFormat="1" applyFont="1" applyFill="1"/>
    <xf numFmtId="167" fontId="20" fillId="11" borderId="0" xfId="26" applyNumberFormat="1" applyFont="1" applyFill="1"/>
    <xf numFmtId="167" fontId="20" fillId="11" borderId="0" xfId="26" applyNumberFormat="1" applyFont="1" applyFill="1" applyAlignment="1">
      <alignment horizontal="right"/>
    </xf>
    <xf numFmtId="167" fontId="20" fillId="11" borderId="5" xfId="26" applyNumberFormat="1" applyFont="1" applyFill="1" applyBorder="1"/>
    <xf numFmtId="173" fontId="20" fillId="11" borderId="0" xfId="26" applyNumberFormat="1" applyFont="1" applyFill="1" applyAlignment="1">
      <alignment horizontal="right"/>
    </xf>
    <xf numFmtId="172" fontId="20" fillId="11" borderId="0" xfId="26" applyNumberFormat="1" applyFont="1" applyFill="1"/>
    <xf numFmtId="167" fontId="20" fillId="11" borderId="2" xfId="26" applyNumberFormat="1" applyFont="1" applyFill="1" applyBorder="1"/>
    <xf numFmtId="173" fontId="20" fillId="11" borderId="5" xfId="26" applyNumberFormat="1" applyFont="1" applyFill="1" applyBorder="1" applyAlignment="1">
      <alignment horizontal="right"/>
    </xf>
    <xf numFmtId="0" fontId="45" fillId="0" borderId="0" xfId="26" applyFont="1"/>
    <xf numFmtId="0" fontId="43" fillId="0" borderId="0" xfId="27" applyFont="1"/>
    <xf numFmtId="167" fontId="46" fillId="0" borderId="10" xfId="22" quotePrefix="1" applyNumberFormat="1" applyFont="1" applyBorder="1" applyAlignment="1">
      <alignment horizontal="right"/>
    </xf>
    <xf numFmtId="0" fontId="46" fillId="0" borderId="0" xfId="26" applyFont="1"/>
    <xf numFmtId="0" fontId="46" fillId="0" borderId="10" xfId="26" applyFont="1" applyBorder="1"/>
    <xf numFmtId="167" fontId="20" fillId="11" borderId="10" xfId="26" applyNumberFormat="1" applyFont="1" applyFill="1" applyBorder="1"/>
    <xf numFmtId="167" fontId="20" fillId="0" borderId="10" xfId="26" applyNumberFormat="1" applyFont="1" applyBorder="1"/>
    <xf numFmtId="0" fontId="43" fillId="0" borderId="0" xfId="8" applyFont="1" applyBorder="1"/>
    <xf numFmtId="17" fontId="43" fillId="0" borderId="0" xfId="8" applyNumberFormat="1" applyFont="1" applyBorder="1" applyAlignment="1">
      <alignment horizontal="right" wrapText="1"/>
    </xf>
    <xf numFmtId="165" fontId="43" fillId="0" borderId="0" xfId="8" applyNumberFormat="1" applyFont="1" applyBorder="1"/>
    <xf numFmtId="0" fontId="46" fillId="0" borderId="10" xfId="8" quotePrefix="1" applyFont="1" applyBorder="1"/>
    <xf numFmtId="17" fontId="46" fillId="0" borderId="10" xfId="8" applyNumberFormat="1" applyFont="1" applyBorder="1" applyAlignment="1">
      <alignment horizontal="right" wrapText="1"/>
    </xf>
    <xf numFmtId="1" fontId="46" fillId="0" borderId="10" xfId="28" applyNumberFormat="1" applyFont="1" applyBorder="1" applyAlignment="1">
      <alignment horizontal="right" wrapText="1"/>
    </xf>
    <xf numFmtId="0" fontId="46" fillId="0" borderId="0" xfId="8" applyFont="1" applyAlignment="1">
      <alignment wrapText="1"/>
    </xf>
    <xf numFmtId="173" fontId="20" fillId="11" borderId="0" xfId="8" applyNumberFormat="1" applyFont="1" applyFill="1"/>
    <xf numFmtId="173" fontId="20" fillId="11" borderId="5" xfId="8" applyNumberFormat="1" applyFont="1" applyFill="1" applyBorder="1"/>
    <xf numFmtId="173" fontId="20" fillId="11" borderId="2" xfId="8" applyNumberFormat="1" applyFont="1" applyFill="1" applyBorder="1"/>
    <xf numFmtId="173" fontId="20" fillId="11" borderId="2" xfId="8" applyNumberFormat="1" applyFont="1" applyFill="1" applyBorder="1" applyAlignment="1">
      <alignment vertical="center"/>
    </xf>
    <xf numFmtId="173" fontId="20" fillId="11" borderId="11" xfId="8" applyNumberFormat="1" applyFont="1" applyFill="1" applyBorder="1"/>
    <xf numFmtId="173" fontId="20" fillId="11" borderId="11" xfId="8" applyNumberFormat="1" applyFont="1" applyFill="1" applyBorder="1" applyAlignment="1">
      <alignment horizontal="right"/>
    </xf>
    <xf numFmtId="173" fontId="20" fillId="11" borderId="10" xfId="15" applyNumberFormat="1" applyFont="1" applyFill="1" applyBorder="1"/>
    <xf numFmtId="173" fontId="20" fillId="0" borderId="10" xfId="15" applyNumberFormat="1" applyFont="1" applyFill="1" applyBorder="1"/>
    <xf numFmtId="14" fontId="47" fillId="0" borderId="10" xfId="22" quotePrefix="1" applyNumberFormat="1" applyFont="1" applyBorder="1" applyAlignment="1">
      <alignment horizontal="left"/>
    </xf>
    <xf numFmtId="165" fontId="20" fillId="11" borderId="10" xfId="15" applyNumberFormat="1" applyFont="1" applyFill="1" applyBorder="1" applyAlignment="1">
      <alignment horizontal="right"/>
    </xf>
    <xf numFmtId="167" fontId="20" fillId="0" borderId="10" xfId="15" applyNumberFormat="1" applyFont="1" applyBorder="1" applyAlignment="1">
      <alignment horizontal="right"/>
    </xf>
    <xf numFmtId="167" fontId="20" fillId="11" borderId="0" xfId="15" applyNumberFormat="1" applyFont="1" applyFill="1" applyBorder="1"/>
    <xf numFmtId="167" fontId="20" fillId="0" borderId="0" xfId="15" applyNumberFormat="1" applyFont="1" applyBorder="1"/>
    <xf numFmtId="168" fontId="46" fillId="0" borderId="11" xfId="8" applyNumberFormat="1" applyFont="1" applyBorder="1" applyAlignment="1">
      <alignment vertical="center" wrapText="1"/>
    </xf>
    <xf numFmtId="173" fontId="20" fillId="11" borderId="2" xfId="8" applyNumberFormat="1" applyFont="1" applyFill="1" applyBorder="1" applyAlignment="1">
      <alignment horizontal="right"/>
    </xf>
    <xf numFmtId="173" fontId="20" fillId="11" borderId="2" xfId="8" applyNumberFormat="1" applyFont="1" applyFill="1" applyBorder="1" applyAlignment="1">
      <alignment horizontal="right" vertical="center"/>
    </xf>
    <xf numFmtId="174" fontId="20" fillId="0" borderId="5" xfId="15" applyNumberFormat="1" applyFont="1" applyFill="1" applyBorder="1" applyAlignment="1">
      <alignment wrapText="1"/>
    </xf>
    <xf numFmtId="174" fontId="20" fillId="0" borderId="5" xfId="8" applyNumberFormat="1" applyFont="1" applyBorder="1" applyAlignment="1">
      <alignment wrapText="1"/>
    </xf>
    <xf numFmtId="3" fontId="20" fillId="0" borderId="0" xfId="8" applyNumberFormat="1" applyFont="1" applyAlignment="1">
      <alignment horizontal="right"/>
    </xf>
    <xf numFmtId="176" fontId="20" fillId="0" borderId="5" xfId="8" applyNumberFormat="1" applyFont="1" applyBorder="1"/>
    <xf numFmtId="176" fontId="20" fillId="11" borderId="5" xfId="26" applyNumberFormat="1" applyFont="1" applyFill="1" applyBorder="1" applyAlignment="1">
      <alignment horizontal="right"/>
    </xf>
    <xf numFmtId="176" fontId="20" fillId="11" borderId="5" xfId="8" applyNumberFormat="1" applyFont="1" applyFill="1" applyBorder="1"/>
    <xf numFmtId="173" fontId="20" fillId="0" borderId="5" xfId="15" applyNumberFormat="1" applyFont="1" applyBorder="1" applyAlignment="1">
      <alignment horizontal="right"/>
    </xf>
    <xf numFmtId="49" fontId="20" fillId="11" borderId="5" xfId="15" applyNumberFormat="1" applyFont="1" applyFill="1" applyBorder="1" applyAlignment="1">
      <alignment horizontal="right"/>
    </xf>
    <xf numFmtId="49" fontId="20" fillId="11" borderId="0" xfId="15" applyNumberFormat="1" applyFont="1" applyFill="1" applyBorder="1" applyAlignment="1">
      <alignment horizontal="right"/>
    </xf>
    <xf numFmtId="49" fontId="20" fillId="0" borderId="5" xfId="15" applyNumberFormat="1" applyFont="1" applyFill="1" applyBorder="1" applyAlignment="1">
      <alignment horizontal="right"/>
    </xf>
    <xf numFmtId="49" fontId="20" fillId="0" borderId="0" xfId="15" applyNumberFormat="1" applyFont="1" applyFill="1" applyBorder="1" applyAlignment="1">
      <alignment horizontal="right"/>
    </xf>
    <xf numFmtId="167" fontId="20" fillId="11" borderId="5" xfId="26" applyNumberFormat="1" applyFont="1" applyFill="1" applyBorder="1" applyAlignment="1">
      <alignment horizontal="right"/>
    </xf>
    <xf numFmtId="167" fontId="20" fillId="0" borderId="5" xfId="26" applyNumberFormat="1" applyFont="1" applyFill="1" applyBorder="1" applyAlignment="1">
      <alignment horizontal="right"/>
    </xf>
    <xf numFmtId="0" fontId="43" fillId="0" borderId="0" xfId="8" applyFont="1"/>
    <xf numFmtId="176" fontId="20" fillId="11" borderId="0" xfId="26" applyNumberFormat="1" applyFont="1" applyFill="1" applyBorder="1" applyAlignment="1">
      <alignment horizontal="right"/>
    </xf>
    <xf numFmtId="176" fontId="20" fillId="11" borderId="0" xfId="8" applyNumberFormat="1" applyFont="1" applyFill="1" applyBorder="1"/>
    <xf numFmtId="173" fontId="20" fillId="11" borderId="0" xfId="8" applyNumberFormat="1" applyFont="1" applyFill="1" applyAlignment="1">
      <alignment horizontal="right"/>
    </xf>
    <xf numFmtId="0" fontId="30" fillId="10" borderId="0" xfId="13" applyFont="1" applyFill="1" applyAlignment="1">
      <alignment horizontal="left"/>
    </xf>
    <xf numFmtId="0" fontId="31" fillId="10" borderId="0" xfId="13" applyFont="1" applyFill="1" applyAlignment="1">
      <alignment horizontal="left" wrapText="1"/>
    </xf>
  </cellXfs>
  <cellStyles count="33">
    <cellStyle name="Bad" xfId="1" xr:uid="{CB594350-B6DB-43F0-AB48-3A1A3BB37440}"/>
    <cellStyle name="Good" xfId="16" xr:uid="{F1F30D7C-9D63-45F0-9444-8B5895F46FED}"/>
    <cellStyle name="Normaali" xfId="0" builtinId="0"/>
    <cellStyle name="Normaali 12" xfId="19" xr:uid="{87065749-B31F-45A6-B049-F4C4A4A8016E}"/>
    <cellStyle name="Normaali 13" xfId="20" xr:uid="{C5B19784-0BC4-4F51-A0DC-559145D6AD54}"/>
    <cellStyle name="Normaali 14" xfId="17" xr:uid="{5726445E-9EE0-4579-8441-39AB23F7170F}"/>
    <cellStyle name="Normaali 18" xfId="9" xr:uid="{DADE5357-56A4-448D-8EB2-0F5FBD4ADA0C}"/>
    <cellStyle name="Normaali 19" xfId="13" xr:uid="{520DC416-2E63-4846-83E3-010210A32E78}"/>
    <cellStyle name="Normaali 2" xfId="31" xr:uid="{4CE71875-B13D-4468-9885-15285FE1A49B}"/>
    <cellStyle name="Normaali 2 2" xfId="14" xr:uid="{A6706E67-75DF-492F-9C72-2AF7C651C085}"/>
    <cellStyle name="Normaali 2 4" xfId="11" xr:uid="{69586F8E-C225-4EFF-AD80-00ECF5C3781F}"/>
    <cellStyle name="Normaali 21 2" xfId="32" xr:uid="{CCD183C1-4954-4FBE-9B02-3096C58FBBBD}"/>
    <cellStyle name="Normaali 3 7" xfId="10" xr:uid="{00C4FA56-2736-4068-B002-0093BA54C38B}"/>
    <cellStyle name="Normaali 4" xfId="6" xr:uid="{8BFFA015-BEA7-423A-9A55-218B703109C2}"/>
    <cellStyle name="Normaali 9" xfId="29" xr:uid="{AB4A227B-9333-4418-BD02-F5631119EA0A}"/>
    <cellStyle name="Normaali 9 2" xfId="30" xr:uid="{E8451ADD-CD06-4EB8-A9D1-2D11FB09E693}"/>
    <cellStyle name="Normaali_1001 L&amp;T OYJ VUOSIKERTOMUS 2003" xfId="15" xr:uid="{F83CDC46-33DA-4561-9CB4-D2A773F155AA}"/>
    <cellStyle name="Normaali_1001 L&amp;T OYJ VUOSIKERTOMUS 2003_IAS1_laskelmat malli 2" xfId="24" xr:uid="{A7B42908-B6D4-464A-9553-237CA7423523}"/>
    <cellStyle name="Normaali_IFRS- TULOSLASKELMA MALLIT" xfId="22" xr:uid="{EF3F889C-A063-4890-821E-DE321FA06D34}"/>
    <cellStyle name="Normaali_IFRS- TULOSLASKELMA MALLIT_IAS1_laskelmat malli 2" xfId="28" xr:uid="{21E738EC-07CD-4EA7-9D6E-8A5EEDBCE8A8}"/>
    <cellStyle name="Normaali_LTKASSAVIRTA2000 2" xfId="25" xr:uid="{B3669ABE-E0A5-4F77-B798-1A73D1E13A52}"/>
    <cellStyle name="Normaali_LTKASSAVIRTA2000_IAS1_laskelmat malli 2" xfId="8" xr:uid="{82FAD312-FAFD-4CA0-BA4A-61D05504215A}"/>
    <cellStyle name="Normaali_OYJRAHLASKELMA 2" xfId="26" xr:uid="{299C17E2-23BC-446B-B779-E1FBEF5C02E5}"/>
    <cellStyle name="Normaali_rahlaskVUOSIKERT" xfId="27" xr:uid="{E5EEB1E2-406C-4D53-B2E4-6B9A4E31ECD0}"/>
    <cellStyle name="Normaali_Tunnusluvut032000" xfId="21" xr:uid="{79793C1B-8002-4BB1-8D56-79614DD59B38}"/>
    <cellStyle name="Normaali_Tunnusluvut032000_IAS1_laskelmat malli 2" xfId="23" xr:uid="{0527E468-ACF8-49E6-AA7E-E089286195AE}"/>
    <cellStyle name="Normaali_WHA" xfId="2" xr:uid="{8BEEF883-922D-42D4-A061-B3F4D59FA9EC}"/>
    <cellStyle name="Percent" xfId="3" xr:uid="{3420D170-E1FD-4613-9226-E8F068D999D2}"/>
    <cellStyle name="Pilkku 2" xfId="5" xr:uid="{ECB8457C-43A3-48C7-B3D0-9E14F1C72A96}"/>
    <cellStyle name="Prosenttia 2 4" xfId="12" xr:uid="{3103781E-4E21-401A-AD13-6FB7A30315B0}"/>
    <cellStyle name="Prosenttia 3" xfId="4" xr:uid="{CD9260E2-5638-4009-AC85-506873580698}"/>
    <cellStyle name="Prosenttia 4" xfId="18" xr:uid="{7D6F4803-5027-41D9-AD9A-4B778E132979}"/>
    <cellStyle name="Обычный_ExcelExport469392079%5FWDEFEXCEL 1 " xfId="7" xr:uid="{EAFE6788-EA79-4874-B57D-749635FAF5E2}"/>
  </cellStyles>
  <dxfs count="0"/>
  <tableStyles count="0" defaultTableStyle="TableStyleMedium2" defaultPivotStyle="PivotStyleLight16"/>
  <colors>
    <mruColors>
      <color rgb="FFEFF8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82</xdr:row>
      <xdr:rowOff>0</xdr:rowOff>
    </xdr:from>
    <xdr:to>
      <xdr:col>7</xdr:col>
      <xdr:colOff>239060</xdr:colOff>
      <xdr:row>95</xdr:row>
      <xdr:rowOff>38399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8283F441-E1F9-4462-983F-C57543A35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4075" y="16506825"/>
          <a:ext cx="6697010" cy="2143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lousosasto/IFRS-Konsernilaskenta/tp2019/Tasekirja%202019/IFRS-TASEKIRJA%202019_working%20virallinen%203101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ienoka\Lassila%20&amp;%20Tikanoja%20Oyj\HFM-projekti%20-%20General\03_Laskennat\b_K&#228;ytt&#246;omaisuuden%20muutokset\FA_CHANGES%20122019%20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K_KonserninTunnusluvut"/>
      <sheetName val="VSK_TunnuslukujenLaskentakaa"/>
      <sheetName val="VSK_KonserninTulos"/>
      <sheetName val="VSK_LaajaTulos"/>
      <sheetName val="VSK_Tase"/>
      <sheetName val="VSK_OponMuutos"/>
      <sheetName val="VSK_Rahavirta"/>
      <sheetName val="VSK_EmonTulosJaTase €"/>
      <sheetName val="VSK_EmonTulosJaTase M€"/>
      <sheetName val="VSK_EmonRah.Lask."/>
      <sheetName val="KONSERNITULOSLASKELMA VANHA"/>
      <sheetName val="KonserninTulosVANHA"/>
      <sheetName val="Summary IFRS 15 oikaisut"/>
      <sheetName val="luottotappio IFRS 9"/>
      <sheetName val="Ulkomaiden liikevaihto"/>
      <sheetName val="DATA"/>
      <sheetName val="tulos-HFM"/>
      <sheetName val="tase-HFM"/>
      <sheetName val="Sisältö"/>
      <sheetName val="tulos kululaji-HFM"/>
      <sheetName val="tunnusluvut-HFM"/>
      <sheetName val="Kansi"/>
      <sheetName val="Toimintakertomus luvut "/>
      <sheetName val="Sisältö2"/>
      <sheetName val="KonserninTunnusluvut"/>
      <sheetName val="Vaihtoeht tunn täsm"/>
      <sheetName val="TunnuslukujenLaskentakaavat"/>
      <sheetName val="KonserniTulos"/>
      <sheetName val="LaajaTulos"/>
      <sheetName val="Tase"/>
      <sheetName val="Rahavirta"/>
      <sheetName val="OponMuutos"/>
      <sheetName val="Liite 0"/>
      <sheetName val="Liite 1"/>
      <sheetName val="Liite 1.1 (3)"/>
      <sheetName val="Liite 1.1 (3B)"/>
      <sheetName val="Liite 1.2 (2)"/>
      <sheetName val="Liite 1.3-1.5 (5-7)"/>
      <sheetName val="Liite 1.6 (22)"/>
      <sheetName val="Liite 1.7"/>
      <sheetName val="Liite 1.8 (8) "/>
      <sheetName val="Liite 1.9 (9)"/>
      <sheetName val="Liite 1.10-1.11 (10, 31)"/>
      <sheetName val="Liite 2"/>
      <sheetName val="Liite 2.1-2.2 (18-19)"/>
      <sheetName val="Liite 2.3-2.5 (24, 26-27)"/>
      <sheetName val="Liite 2.6 (23)"/>
      <sheetName val="Liite 3"/>
      <sheetName val="Liite 3.1 (12)"/>
      <sheetName val="Liite 3.2 (13)"/>
      <sheetName val="Liite 3.3 (14)"/>
      <sheetName val="Liite 3.4 UUSI"/>
      <sheetName val="Liite 4"/>
      <sheetName val="Liite 4.1 (35)"/>
      <sheetName val="Liite 4.2 (28)"/>
      <sheetName val="Liite 4.3-4.4 (20, 16)"/>
      <sheetName val="Liite 4.5-4.6 (21,11)"/>
      <sheetName val="Liite 4.7-4.8 (25, 34)"/>
      <sheetName val="Liite 4.9 (29)"/>
      <sheetName val="Liite 5"/>
      <sheetName val="Liite 5.1-5.2"/>
      <sheetName val="Liite 5.3 (4)"/>
      <sheetName val="Liite 5.4 (32)"/>
      <sheetName val="Liite 5.5-5.7 (33, 36-37)"/>
      <sheetName val="Liite 30"/>
      <sheetName val="Liite 0 (1)"/>
      <sheetName val="EmonTulosJaTase EUR new"/>
      <sheetName val="EmonTulosJaTase MEUR new"/>
      <sheetName val="EmonRah.Lask. EUR "/>
      <sheetName val="EmonRah.Lask. MEUR"/>
      <sheetName val="Liite 1-3 EUR "/>
      <sheetName val="Liite 1-3 MEUR"/>
      <sheetName val="Liite 4-7 EUR"/>
      <sheetName val="Liite 4-7 MEUR"/>
      <sheetName val="Liitetieto 8-10 EUR"/>
      <sheetName val="Tulos 31.12.2016"/>
      <sheetName val="Liitetieto 8-10 MEUR"/>
      <sheetName val="Liite 11-17 EUR"/>
      <sheetName val="Liite 11-17 MEUR"/>
      <sheetName val="Tulos 2019 Oyj"/>
      <sheetName val="Tase 2019 Oyj"/>
      <sheetName val="Taul1"/>
      <sheetName val="Taul2"/>
      <sheetName val="KOM 2016 Oyj"/>
      <sheetName val="Taul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C4">
            <v>2019</v>
          </cell>
        </row>
      </sheetData>
      <sheetData sheetId="16"/>
      <sheetData sheetId="17"/>
      <sheetData sheetId="18">
        <row r="70">
          <cell r="B70">
            <v>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36">
          <cell r="B36">
            <v>-35513436.039999992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>
        <row r="219">
          <cell r="C219"/>
          <cell r="F219"/>
          <cell r="G219"/>
        </row>
        <row r="229">
          <cell r="F229"/>
          <cell r="G229"/>
        </row>
        <row r="233">
          <cell r="F233">
            <v>-204524.64</v>
          </cell>
          <cell r="G233">
            <v>-2718911.15</v>
          </cell>
        </row>
        <row r="237">
          <cell r="F237">
            <v>-10291735.240000002</v>
          </cell>
          <cell r="G237">
            <v>-126166268.23000002</v>
          </cell>
        </row>
        <row r="246">
          <cell r="F246"/>
          <cell r="G246"/>
        </row>
        <row r="252">
          <cell r="F252">
            <v>-622966.09</v>
          </cell>
          <cell r="G252">
            <v>-202838.78</v>
          </cell>
        </row>
        <row r="256">
          <cell r="F256"/>
          <cell r="G256"/>
        </row>
        <row r="263">
          <cell r="F263">
            <v>30474.73</v>
          </cell>
          <cell r="G263">
            <v>76179.27</v>
          </cell>
        </row>
        <row r="267">
          <cell r="F267">
            <v>-924108.95</v>
          </cell>
          <cell r="G267">
            <v>-902287.32</v>
          </cell>
        </row>
        <row r="277">
          <cell r="F277"/>
          <cell r="G277"/>
        </row>
        <row r="288">
          <cell r="D288"/>
          <cell r="F288"/>
          <cell r="G288"/>
        </row>
        <row r="292">
          <cell r="D292">
            <v>-342666.25</v>
          </cell>
          <cell r="F292">
            <v>-16071.58</v>
          </cell>
          <cell r="G292">
            <v>-308425.64</v>
          </cell>
        </row>
        <row r="296">
          <cell r="D296">
            <v>-46162474.049999997</v>
          </cell>
          <cell r="F296">
            <v>-3990774.34</v>
          </cell>
          <cell r="G296">
            <v>-44739595.559999995</v>
          </cell>
        </row>
        <row r="300">
          <cell r="D300">
            <v>-283900</v>
          </cell>
          <cell r="F300">
            <v>-36100</v>
          </cell>
          <cell r="G300">
            <v>-285600</v>
          </cell>
        </row>
        <row r="308">
          <cell r="D308">
            <v>-2148258.1800000002</v>
          </cell>
          <cell r="F308">
            <v>-26130</v>
          </cell>
          <cell r="G308">
            <v>-2556426.08</v>
          </cell>
        </row>
        <row r="314">
          <cell r="D314">
            <v>-253.44</v>
          </cell>
          <cell r="F314">
            <v>-1032.78</v>
          </cell>
          <cell r="G314">
            <v>-584.1</v>
          </cell>
        </row>
        <row r="318">
          <cell r="D318"/>
          <cell r="F318"/>
          <cell r="G318"/>
        </row>
        <row r="322">
          <cell r="D322">
            <v>-472282.74</v>
          </cell>
          <cell r="F322">
            <v>-17843.899999999994</v>
          </cell>
          <cell r="G322">
            <v>278005.84999999998</v>
          </cell>
        </row>
        <row r="329">
          <cell r="D329">
            <v>-692580.56</v>
          </cell>
          <cell r="F329">
            <v>-430335.55</v>
          </cell>
          <cell r="G329">
            <v>-469474.09</v>
          </cell>
        </row>
        <row r="333">
          <cell r="D333">
            <v>-7253581.4100000001</v>
          </cell>
          <cell r="F333">
            <v>-283337.77999999997</v>
          </cell>
          <cell r="G333">
            <v>-6702301.6399999997</v>
          </cell>
        </row>
        <row r="337">
          <cell r="D337">
            <v>36397.760000000002</v>
          </cell>
          <cell r="F337">
            <v>6913.83</v>
          </cell>
          <cell r="G337">
            <v>86471.39</v>
          </cell>
        </row>
        <row r="347">
          <cell r="D347">
            <v>1816836.6099999999</v>
          </cell>
          <cell r="F347">
            <v>147274.41999999998</v>
          </cell>
          <cell r="G347">
            <v>1813129.55</v>
          </cell>
        </row>
        <row r="351">
          <cell r="D351">
            <v>-203171727.91</v>
          </cell>
          <cell r="F351">
            <v>-15004548.950000001</v>
          </cell>
          <cell r="G351">
            <v>-195505486.10000002</v>
          </cell>
        </row>
        <row r="472">
          <cell r="D472">
            <v>-15196009.65</v>
          </cell>
          <cell r="F472">
            <v>-1172105.6000000001</v>
          </cell>
          <cell r="G472">
            <v>-15198562.18</v>
          </cell>
        </row>
        <row r="476">
          <cell r="D476"/>
          <cell r="F476"/>
          <cell r="G476"/>
        </row>
        <row r="480">
          <cell r="D480">
            <v>-1488016.76</v>
          </cell>
          <cell r="F480">
            <v>-130838.21</v>
          </cell>
          <cell r="G480">
            <v>-1331838.3500000001</v>
          </cell>
        </row>
        <row r="486">
          <cell r="D486"/>
          <cell r="F486"/>
          <cell r="G486"/>
        </row>
        <row r="492">
          <cell r="D492">
            <v>0</v>
          </cell>
          <cell r="F492">
            <v>0</v>
          </cell>
          <cell r="G492">
            <v>0</v>
          </cell>
        </row>
        <row r="496">
          <cell r="D496"/>
          <cell r="F496"/>
          <cell r="G496"/>
        </row>
        <row r="505">
          <cell r="D505">
            <v>-130469.42</v>
          </cell>
          <cell r="F505">
            <v>-5277.44</v>
          </cell>
          <cell r="G505">
            <v>-14783.54</v>
          </cell>
        </row>
        <row r="511">
          <cell r="D511"/>
          <cell r="F511"/>
          <cell r="G511"/>
        </row>
        <row r="521">
          <cell r="D521">
            <v>0</v>
          </cell>
          <cell r="F521">
            <v>0</v>
          </cell>
          <cell r="G521">
            <v>-4.55</v>
          </cell>
        </row>
        <row r="527">
          <cell r="D527">
            <v>0</v>
          </cell>
          <cell r="F527">
            <v>0</v>
          </cell>
          <cell r="G527">
            <v>-0.09</v>
          </cell>
        </row>
        <row r="539">
          <cell r="D539">
            <v>-39394682.739999995</v>
          </cell>
          <cell r="F539">
            <v>-2573277.6999999993</v>
          </cell>
          <cell r="G539">
            <v>-31379685.550000004</v>
          </cell>
        </row>
        <row r="565">
          <cell r="D565"/>
          <cell r="F565"/>
          <cell r="G565"/>
        </row>
        <row r="570">
          <cell r="D570"/>
          <cell r="F570"/>
          <cell r="G570"/>
        </row>
        <row r="574">
          <cell r="D574"/>
          <cell r="F574"/>
          <cell r="G574"/>
        </row>
        <row r="579">
          <cell r="D579">
            <v>-2147.13</v>
          </cell>
          <cell r="F579">
            <v>-565.96</v>
          </cell>
          <cell r="G579">
            <v>-4880.41</v>
          </cell>
        </row>
        <row r="584">
          <cell r="D584"/>
          <cell r="F584"/>
          <cell r="G584"/>
        </row>
        <row r="593">
          <cell r="D593">
            <v>0</v>
          </cell>
          <cell r="F593">
            <v>0</v>
          </cell>
          <cell r="G593">
            <v>-79.430000000000007</v>
          </cell>
        </row>
        <row r="598">
          <cell r="D598"/>
          <cell r="F598"/>
          <cell r="G598"/>
        </row>
        <row r="607">
          <cell r="D607"/>
          <cell r="F607"/>
          <cell r="G607"/>
        </row>
        <row r="617">
          <cell r="D617">
            <v>-1732581.76</v>
          </cell>
          <cell r="F617">
            <v>-89800.66</v>
          </cell>
          <cell r="G617">
            <v>-1455752.8199999998</v>
          </cell>
        </row>
        <row r="628">
          <cell r="D628">
            <v>-63756.97</v>
          </cell>
          <cell r="F628">
            <v>-9577.1200000000008</v>
          </cell>
          <cell r="G628">
            <v>-56105.91</v>
          </cell>
        </row>
        <row r="640">
          <cell r="D640"/>
          <cell r="F640"/>
          <cell r="G640"/>
        </row>
        <row r="644">
          <cell r="D644">
            <v>-278000.08</v>
          </cell>
          <cell r="F644">
            <v>-27612.45</v>
          </cell>
          <cell r="G644">
            <v>-318777.92</v>
          </cell>
        </row>
        <row r="650">
          <cell r="D650">
            <v>-745532.39</v>
          </cell>
          <cell r="F650">
            <v>-45421.810000000005</v>
          </cell>
          <cell r="G650">
            <v>-381649.47</v>
          </cell>
        </row>
        <row r="656">
          <cell r="D656">
            <v>-19840</v>
          </cell>
          <cell r="F656">
            <v>-1620</v>
          </cell>
          <cell r="G656">
            <v>-14580</v>
          </cell>
        </row>
        <row r="661">
          <cell r="D661">
            <v>-145656.6</v>
          </cell>
          <cell r="F661">
            <v>-9743.7900000000009</v>
          </cell>
          <cell r="G661">
            <v>-131590.26999999999</v>
          </cell>
        </row>
        <row r="669">
          <cell r="D669">
            <v>-693273.95</v>
          </cell>
          <cell r="F669">
            <v>-84596.17</v>
          </cell>
          <cell r="G669">
            <v>-1295331.23</v>
          </cell>
        </row>
        <row r="683">
          <cell r="D683">
            <v>-3587803.79</v>
          </cell>
          <cell r="F683">
            <v>-288247.26</v>
          </cell>
          <cell r="G683">
            <v>-3241214.93</v>
          </cell>
        </row>
        <row r="691">
          <cell r="D691">
            <v>-38144.89</v>
          </cell>
          <cell r="F691">
            <v>-2806.33</v>
          </cell>
          <cell r="G691">
            <v>-104309.61</v>
          </cell>
        </row>
        <row r="699">
          <cell r="D699">
            <v>-5381526.8799999999</v>
          </cell>
          <cell r="F699">
            <v>-465946.02</v>
          </cell>
          <cell r="G699">
            <v>-4338315.37</v>
          </cell>
        </row>
        <row r="707">
          <cell r="D707">
            <v>437256.52</v>
          </cell>
          <cell r="F707">
            <v>84579.7</v>
          </cell>
          <cell r="G707">
            <v>1014960.15</v>
          </cell>
        </row>
        <row r="713">
          <cell r="D713"/>
          <cell r="F713"/>
          <cell r="G713"/>
        </row>
      </sheetData>
      <sheetData sheetId="80"/>
      <sheetData sheetId="81"/>
      <sheetData sheetId="82"/>
      <sheetData sheetId="83"/>
      <sheetData sheetId="8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"/>
      <sheetName val="MDM KP"/>
      <sheetName val="pivot "/>
      <sheetName val="pivot  (5)"/>
      <sheetName val="INV 122019"/>
      <sheetName val="Taul2"/>
      <sheetName val="pivot"/>
      <sheetName val="FA_CHANGES 122019"/>
      <sheetName val="Taul3"/>
      <sheetName val="LCL 122019"/>
      <sheetName val="Puuttuvat entityt"/>
      <sheetName val="Ntilit 122019"/>
      <sheetName val="INV muunto"/>
      <sheetName val="Taul4"/>
      <sheetName val="Taul1"/>
      <sheetName val="Puutuvat FA kohderyhmät"/>
      <sheetName val="pivot INV"/>
      <sheetName val="pivot  (3)"/>
      <sheetName val="pivot INV 3015"/>
      <sheetName val="pivot INV 3310"/>
      <sheetName val="Täsm Ntili ja FA changes"/>
      <sheetName val="FA_CHANGES 122019 (2)"/>
      <sheetName val="pivot  (2)"/>
      <sheetName val="pivot  (4)"/>
      <sheetName val="pivot  C3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E18">
            <v>0</v>
          </cell>
        </row>
        <row r="20">
          <cell r="C20">
            <v>991291.23</v>
          </cell>
          <cell r="D20">
            <v>9845145.1100000013</v>
          </cell>
          <cell r="E20">
            <v>0.1</v>
          </cell>
          <cell r="F20">
            <v>9845145.2100000009</v>
          </cell>
          <cell r="G20">
            <v>114901.12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-5275589.540000001</v>
          </cell>
          <cell r="N20">
            <v>0</v>
          </cell>
          <cell r="O20">
            <v>20161.29</v>
          </cell>
          <cell r="P20">
            <v>0</v>
          </cell>
          <cell r="Q20">
            <v>-5140527.13</v>
          </cell>
          <cell r="R20">
            <v>4704618.08</v>
          </cell>
          <cell r="T20">
            <v>8853853.9799999986</v>
          </cell>
          <cell r="U20">
            <v>370338.75000000012</v>
          </cell>
          <cell r="V20">
            <v>0</v>
          </cell>
          <cell r="W20">
            <v>0</v>
          </cell>
          <cell r="X20">
            <v>0</v>
          </cell>
          <cell r="Y20">
            <v>-5268760.6099999994</v>
          </cell>
          <cell r="Z20">
            <v>0</v>
          </cell>
          <cell r="AA20">
            <v>10.840000000000146</v>
          </cell>
          <cell r="AB20">
            <v>-4898411.0199999996</v>
          </cell>
          <cell r="AC20">
            <v>3955442.9599999995</v>
          </cell>
          <cell r="AE20">
            <v>749175.12000000069</v>
          </cell>
        </row>
        <row r="102">
          <cell r="C102">
            <v>456454.83000000007</v>
          </cell>
          <cell r="D102">
            <v>456454.83000000007</v>
          </cell>
          <cell r="E102">
            <v>0</v>
          </cell>
          <cell r="F102">
            <v>456454.83000000007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-15406</v>
          </cell>
          <cell r="N102">
            <v>0</v>
          </cell>
          <cell r="O102">
            <v>0</v>
          </cell>
          <cell r="P102">
            <v>0</v>
          </cell>
          <cell r="Q102">
            <v>-15406</v>
          </cell>
          <cell r="R102">
            <v>441048.83000000007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E102">
            <v>441048.83000000007</v>
          </cell>
        </row>
        <row r="128">
          <cell r="C128">
            <v>2554908.4699999997</v>
          </cell>
          <cell r="D128">
            <v>12876734.18</v>
          </cell>
          <cell r="E128">
            <v>15390614.92</v>
          </cell>
          <cell r="F128">
            <v>28267349.099999998</v>
          </cell>
          <cell r="G128">
            <v>105550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105550.00000000001</v>
          </cell>
          <cell r="R128">
            <v>28372899.099999998</v>
          </cell>
          <cell r="T128">
            <v>25712440.629999992</v>
          </cell>
          <cell r="U128">
            <v>1590238.45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1590238.45</v>
          </cell>
          <cell r="AC128">
            <v>27302679.079999994</v>
          </cell>
          <cell r="AE128">
            <v>1070220.0200000003</v>
          </cell>
        </row>
        <row r="197">
          <cell r="C197">
            <v>0</v>
          </cell>
          <cell r="D197">
            <v>809400</v>
          </cell>
          <cell r="E197">
            <v>0</v>
          </cell>
          <cell r="F197">
            <v>809400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809400</v>
          </cell>
          <cell r="T197">
            <v>809400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809400</v>
          </cell>
          <cell r="AE197">
            <v>0</v>
          </cell>
        </row>
        <row r="199">
          <cell r="C199">
            <v>0</v>
          </cell>
          <cell r="D199">
            <v>21665475.390000001</v>
          </cell>
          <cell r="E199">
            <v>0</v>
          </cell>
          <cell r="F199">
            <v>21665475.390000001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21665475.390000001</v>
          </cell>
          <cell r="T199">
            <v>21665475.390000001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21665475.390000001</v>
          </cell>
          <cell r="AE199">
            <v>0</v>
          </cell>
        </row>
        <row r="201">
          <cell r="C201">
            <v>0</v>
          </cell>
          <cell r="D201">
            <v>63729248.579999998</v>
          </cell>
          <cell r="E201">
            <v>0</v>
          </cell>
          <cell r="F201">
            <v>63729248.579999998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63729248.579999998</v>
          </cell>
          <cell r="T201">
            <v>63729248.579999998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63729248.579999998</v>
          </cell>
          <cell r="AE201">
            <v>0</v>
          </cell>
        </row>
        <row r="331">
          <cell r="C331">
            <v>9072.25</v>
          </cell>
          <cell r="D331">
            <v>13431.87</v>
          </cell>
          <cell r="E331">
            <v>0</v>
          </cell>
          <cell r="F331">
            <v>13431.87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13431.87</v>
          </cell>
          <cell r="T331">
            <v>4359.62</v>
          </cell>
          <cell r="U331">
            <v>9072.25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9072.25</v>
          </cell>
          <cell r="AC331">
            <v>13431.869999999999</v>
          </cell>
          <cell r="AE331">
            <v>0</v>
          </cell>
        </row>
        <row r="363"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E363">
            <v>0</v>
          </cell>
        </row>
        <row r="391">
          <cell r="C391">
            <v>72320.81</v>
          </cell>
          <cell r="D391">
            <v>72320.81</v>
          </cell>
          <cell r="E391">
            <v>0</v>
          </cell>
          <cell r="F391">
            <v>72320.81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72320.81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E391">
            <v>72320.81</v>
          </cell>
        </row>
        <row r="445">
          <cell r="C445">
            <v>244289.16</v>
          </cell>
          <cell r="D445">
            <v>257139.49</v>
          </cell>
          <cell r="E445">
            <v>0</v>
          </cell>
          <cell r="F445">
            <v>257139.49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257139.49</v>
          </cell>
          <cell r="T445">
            <v>12850.33</v>
          </cell>
          <cell r="U445">
            <v>12857.04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12857.04</v>
          </cell>
          <cell r="AC445">
            <v>25707.370000000003</v>
          </cell>
          <cell r="AE445">
            <v>231432.12</v>
          </cell>
        </row>
        <row r="585">
          <cell r="C585">
            <v>4944.3900000000012</v>
          </cell>
          <cell r="D585">
            <v>19777.95</v>
          </cell>
          <cell r="E585">
            <v>0</v>
          </cell>
          <cell r="F585">
            <v>19777.95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-19777.95</v>
          </cell>
          <cell r="N585">
            <v>0</v>
          </cell>
          <cell r="O585">
            <v>0</v>
          </cell>
          <cell r="P585">
            <v>0</v>
          </cell>
          <cell r="Q585">
            <v>-19777.95</v>
          </cell>
          <cell r="R585">
            <v>0</v>
          </cell>
          <cell r="T585">
            <v>14833.56</v>
          </cell>
          <cell r="U585">
            <v>1153.74</v>
          </cell>
          <cell r="V585">
            <v>0</v>
          </cell>
          <cell r="W585">
            <v>0</v>
          </cell>
          <cell r="X585">
            <v>0</v>
          </cell>
          <cell r="Y585">
            <v>-15987.3</v>
          </cell>
          <cell r="Z585">
            <v>0</v>
          </cell>
          <cell r="AA585">
            <v>0</v>
          </cell>
          <cell r="AB585">
            <v>-14833.56</v>
          </cell>
          <cell r="AC585">
            <v>0</v>
          </cell>
          <cell r="AE585">
            <v>0</v>
          </cell>
        </row>
        <row r="966">
          <cell r="C966">
            <v>122039.9</v>
          </cell>
          <cell r="D966">
            <v>160651.38</v>
          </cell>
          <cell r="E966">
            <v>0</v>
          </cell>
          <cell r="F966">
            <v>160651.38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160651.38</v>
          </cell>
          <cell r="T966">
            <v>38611.480000000003</v>
          </cell>
          <cell r="U966">
            <v>25831.040000000001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25831.040000000001</v>
          </cell>
          <cell r="AC966">
            <v>64442.520000000004</v>
          </cell>
          <cell r="AE966">
            <v>96208.86</v>
          </cell>
        </row>
        <row r="1019">
          <cell r="C1019">
            <v>261664.12000000002</v>
          </cell>
          <cell r="D1019">
            <v>270104.89</v>
          </cell>
          <cell r="E1019">
            <v>0</v>
          </cell>
          <cell r="F1019">
            <v>270104.89</v>
          </cell>
          <cell r="G1019">
            <v>44561.42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-270104.89</v>
          </cell>
          <cell r="P1019">
            <v>0</v>
          </cell>
          <cell r="Q1019">
            <v>-225543.47000000003</v>
          </cell>
          <cell r="R1019">
            <v>44561.419999999984</v>
          </cell>
          <cell r="T1019">
            <v>8440.77</v>
          </cell>
          <cell r="U1019">
            <v>33037.339999999997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-39390.26</v>
          </cell>
          <cell r="AB1019">
            <v>-6352.9200000000055</v>
          </cell>
          <cell r="AC1019">
            <v>2087.8499999999949</v>
          </cell>
          <cell r="AE1019">
            <v>42473.569999999992</v>
          </cell>
        </row>
        <row r="1024">
          <cell r="C1024">
            <v>162483.28</v>
          </cell>
          <cell r="D1024">
            <v>27772.959999999999</v>
          </cell>
          <cell r="E1024">
            <v>201250</v>
          </cell>
          <cell r="F1024">
            <v>229022.96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229022.96</v>
          </cell>
          <cell r="T1024">
            <v>66539.679999999993</v>
          </cell>
          <cell r="U1024">
            <v>28627.919999999998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28627.919999999998</v>
          </cell>
          <cell r="AC1024">
            <v>95167.599999999991</v>
          </cell>
          <cell r="AE1024">
            <v>133855.35999999999</v>
          </cell>
        </row>
        <row r="1029"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E1029">
            <v>0</v>
          </cell>
        </row>
        <row r="1042">
          <cell r="C1042">
            <v>370290.31</v>
          </cell>
          <cell r="D1042">
            <v>370290.31</v>
          </cell>
          <cell r="E1042">
            <v>0</v>
          </cell>
          <cell r="F1042">
            <v>370290.31</v>
          </cell>
          <cell r="G1042">
            <v>12306.73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-382597.04</v>
          </cell>
          <cell r="P1042">
            <v>0</v>
          </cell>
          <cell r="Q1042">
            <v>-370290.31</v>
          </cell>
          <cell r="R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E1042">
            <v>0</v>
          </cell>
        </row>
        <row r="1068">
          <cell r="C1068">
            <v>3476.43</v>
          </cell>
          <cell r="D1068">
            <v>3476.43</v>
          </cell>
          <cell r="E1068">
            <v>0</v>
          </cell>
          <cell r="F1068">
            <v>3476.43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  <cell r="O1068">
            <v>-3476.43</v>
          </cell>
          <cell r="P1068">
            <v>0</v>
          </cell>
          <cell r="Q1068">
            <v>-3476.43</v>
          </cell>
          <cell r="R1068">
            <v>0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  <cell r="X1068">
            <v>0</v>
          </cell>
          <cell r="Y1068">
            <v>0</v>
          </cell>
          <cell r="Z1068">
            <v>0</v>
          </cell>
          <cell r="AA1068">
            <v>0</v>
          </cell>
          <cell r="AB1068">
            <v>0</v>
          </cell>
          <cell r="AC1068">
            <v>0</v>
          </cell>
          <cell r="AE1068">
            <v>0</v>
          </cell>
        </row>
        <row r="1092"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  <cell r="P1092">
            <v>0</v>
          </cell>
          <cell r="Q1092">
            <v>0</v>
          </cell>
          <cell r="R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E1092">
            <v>0</v>
          </cell>
        </row>
        <row r="1094"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75183.58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75183.58</v>
          </cell>
          <cell r="R1094">
            <v>75183.58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E1094">
            <v>75183.58</v>
          </cell>
        </row>
        <row r="1099"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  <cell r="Q1099">
            <v>0</v>
          </cell>
          <cell r="R1099">
            <v>0</v>
          </cell>
          <cell r="T1099">
            <v>0</v>
          </cell>
          <cell r="U1099">
            <v>0</v>
          </cell>
          <cell r="V1099">
            <v>0</v>
          </cell>
          <cell r="W1099">
            <v>0</v>
          </cell>
          <cell r="X1099">
            <v>0</v>
          </cell>
          <cell r="Y1099">
            <v>0</v>
          </cell>
          <cell r="Z1099">
            <v>0</v>
          </cell>
          <cell r="AA1099">
            <v>0</v>
          </cell>
          <cell r="AB1099">
            <v>0</v>
          </cell>
          <cell r="AC1099">
            <v>0</v>
          </cell>
          <cell r="AE1099">
            <v>0</v>
          </cell>
        </row>
        <row r="1101">
          <cell r="C1101">
            <v>451457.53</v>
          </cell>
          <cell r="D1101">
            <v>451457.53</v>
          </cell>
          <cell r="E1101">
            <v>0</v>
          </cell>
          <cell r="F1101">
            <v>451457.53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-451457.53</v>
          </cell>
          <cell r="P1101">
            <v>0</v>
          </cell>
          <cell r="Q1101">
            <v>-451457.53</v>
          </cell>
          <cell r="R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E1101">
            <v>0</v>
          </cell>
        </row>
        <row r="1103">
          <cell r="C1103">
            <v>187562.74</v>
          </cell>
          <cell r="D1103">
            <v>187562.74</v>
          </cell>
          <cell r="E1103">
            <v>0</v>
          </cell>
          <cell r="F1103">
            <v>187562.74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-187562.74</v>
          </cell>
          <cell r="P1103">
            <v>0</v>
          </cell>
          <cell r="Q1103">
            <v>-187562.74</v>
          </cell>
          <cell r="R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E1103">
            <v>0</v>
          </cell>
        </row>
        <row r="1106"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E1106">
            <v>0</v>
          </cell>
        </row>
        <row r="1108">
          <cell r="C1108">
            <v>186391.38</v>
          </cell>
          <cell r="D1108">
            <v>186391.38</v>
          </cell>
          <cell r="E1108">
            <v>0</v>
          </cell>
          <cell r="F1108">
            <v>186391.38</v>
          </cell>
          <cell r="G1108">
            <v>-74846.429999999993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-111544.95</v>
          </cell>
          <cell r="P1108">
            <v>0</v>
          </cell>
          <cell r="Q1108">
            <v>-186391.38</v>
          </cell>
          <cell r="R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E1108">
            <v>0</v>
          </cell>
        </row>
        <row r="1188">
          <cell r="C1188">
            <v>0</v>
          </cell>
          <cell r="D1188">
            <v>-4480</v>
          </cell>
          <cell r="E1188">
            <v>4480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E1188">
            <v>0</v>
          </cell>
        </row>
        <row r="1193">
          <cell r="C1193">
            <v>334.28</v>
          </cell>
          <cell r="D1193">
            <v>1671.24</v>
          </cell>
          <cell r="E1193">
            <v>0</v>
          </cell>
          <cell r="F1193">
            <v>1671.24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0</v>
          </cell>
          <cell r="P1193">
            <v>0</v>
          </cell>
          <cell r="Q1193">
            <v>0</v>
          </cell>
          <cell r="R1193">
            <v>1671.24</v>
          </cell>
          <cell r="T1193">
            <v>1336.96</v>
          </cell>
          <cell r="U1193">
            <v>334.28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334.28</v>
          </cell>
          <cell r="AC1193">
            <v>1671.24</v>
          </cell>
          <cell r="AE1193">
            <v>0</v>
          </cell>
        </row>
        <row r="1195">
          <cell r="C1195">
            <v>1639.7399999999998</v>
          </cell>
          <cell r="D1195">
            <v>13876.94</v>
          </cell>
          <cell r="E1195">
            <v>0</v>
          </cell>
          <cell r="F1195">
            <v>13876.94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  <cell r="M1195">
            <v>0</v>
          </cell>
          <cell r="N1195">
            <v>0</v>
          </cell>
          <cell r="O1195">
            <v>0</v>
          </cell>
          <cell r="P1195">
            <v>0</v>
          </cell>
          <cell r="Q1195">
            <v>0</v>
          </cell>
          <cell r="R1195">
            <v>13876.94</v>
          </cell>
          <cell r="T1195">
            <v>12237.2</v>
          </cell>
          <cell r="U1195">
            <v>1639.74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1639.74</v>
          </cell>
          <cell r="AC1195">
            <v>13876.94</v>
          </cell>
          <cell r="AE1195">
            <v>0</v>
          </cell>
        </row>
        <row r="1200">
          <cell r="C1200">
            <v>5136731.7</v>
          </cell>
          <cell r="D1200">
            <v>5136731.7</v>
          </cell>
          <cell r="E1200">
            <v>0</v>
          </cell>
          <cell r="F1200">
            <v>5136731.7</v>
          </cell>
          <cell r="G1200">
            <v>-4348964.92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0</v>
          </cell>
          <cell r="P1200">
            <v>0</v>
          </cell>
          <cell r="Q1200">
            <v>-4348964.92</v>
          </cell>
          <cell r="R1200">
            <v>787766.78000000026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E1200">
            <v>787766.78000000026</v>
          </cell>
        </row>
        <row r="1202">
          <cell r="C1202">
            <v>1000203.3700000002</v>
          </cell>
          <cell r="D1202">
            <v>5681715.5599999996</v>
          </cell>
          <cell r="E1202">
            <v>67361.38</v>
          </cell>
          <cell r="F1202">
            <v>5749076.9399999995</v>
          </cell>
          <cell r="G1202">
            <v>307696.12</v>
          </cell>
          <cell r="H1202">
            <v>0</v>
          </cell>
          <cell r="I1202">
            <v>0</v>
          </cell>
          <cell r="J1202">
            <v>-701387.04</v>
          </cell>
          <cell r="K1202">
            <v>98776.56</v>
          </cell>
          <cell r="L1202">
            <v>0</v>
          </cell>
          <cell r="M1202">
            <v>-274351.18</v>
          </cell>
          <cell r="N1202">
            <v>0</v>
          </cell>
          <cell r="O1202">
            <v>0</v>
          </cell>
          <cell r="P1202">
            <v>-89706.9</v>
          </cell>
          <cell r="Q1202">
            <v>-757749</v>
          </cell>
          <cell r="R1202">
            <v>4991327.9399999995</v>
          </cell>
          <cell r="T1202">
            <v>4748873.57</v>
          </cell>
          <cell r="U1202">
            <v>242979.93000000002</v>
          </cell>
          <cell r="V1202">
            <v>0</v>
          </cell>
          <cell r="W1202">
            <v>-687163.6</v>
          </cell>
          <cell r="X1202">
            <v>0</v>
          </cell>
          <cell r="Y1202">
            <v>-259020.76</v>
          </cell>
          <cell r="Z1202">
            <v>0</v>
          </cell>
          <cell r="AA1202">
            <v>0</v>
          </cell>
          <cell r="AB1202">
            <v>-703204.43</v>
          </cell>
          <cell r="AC1202">
            <v>4045669.1399999997</v>
          </cell>
          <cell r="AE1202">
            <v>945658.79999999993</v>
          </cell>
        </row>
        <row r="1206">
          <cell r="C1206">
            <v>0</v>
          </cell>
          <cell r="D1206">
            <v>3371.77</v>
          </cell>
          <cell r="E1206">
            <v>0</v>
          </cell>
          <cell r="F1206">
            <v>3371.77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  <cell r="M1206">
            <v>-3371.77</v>
          </cell>
          <cell r="N1206">
            <v>0</v>
          </cell>
          <cell r="O1206">
            <v>0</v>
          </cell>
          <cell r="P1206">
            <v>0</v>
          </cell>
          <cell r="Q1206">
            <v>-3371.77</v>
          </cell>
          <cell r="R1206">
            <v>0</v>
          </cell>
          <cell r="T1206">
            <v>3371.77</v>
          </cell>
          <cell r="U1206">
            <v>0</v>
          </cell>
          <cell r="V1206">
            <v>0</v>
          </cell>
          <cell r="W1206">
            <v>0</v>
          </cell>
          <cell r="X1206">
            <v>0</v>
          </cell>
          <cell r="Y1206">
            <v>-3371.77</v>
          </cell>
          <cell r="Z1206">
            <v>0</v>
          </cell>
          <cell r="AA1206">
            <v>0</v>
          </cell>
          <cell r="AB1206">
            <v>-3371.77</v>
          </cell>
          <cell r="AC1206">
            <v>0</v>
          </cell>
          <cell r="AE1206">
            <v>0</v>
          </cell>
        </row>
        <row r="1211">
          <cell r="C1211">
            <v>4686.28</v>
          </cell>
          <cell r="D1211">
            <v>7509.03</v>
          </cell>
          <cell r="E1211">
            <v>0</v>
          </cell>
          <cell r="F1211">
            <v>7509.03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7509.03</v>
          </cell>
          <cell r="T1211">
            <v>2822.75</v>
          </cell>
          <cell r="U1211">
            <v>750.96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750.96</v>
          </cell>
          <cell r="AC1211">
            <v>3573.71</v>
          </cell>
          <cell r="AE1211">
            <v>3935.3199999999997</v>
          </cell>
        </row>
        <row r="1215">
          <cell r="C1215">
            <v>0</v>
          </cell>
          <cell r="D1215">
            <v>0</v>
          </cell>
          <cell r="E1215">
            <v>0</v>
          </cell>
          <cell r="F1215">
            <v>0</v>
          </cell>
          <cell r="G1215">
            <v>114780.89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>
            <v>0</v>
          </cell>
          <cell r="P1215">
            <v>-89706.9</v>
          </cell>
          <cell r="Q1215">
            <v>25073.99</v>
          </cell>
          <cell r="R1215">
            <v>25073.99</v>
          </cell>
          <cell r="T1215">
            <v>0</v>
          </cell>
          <cell r="U1215">
            <v>0</v>
          </cell>
          <cell r="V1215">
            <v>0</v>
          </cell>
          <cell r="W1215">
            <v>0</v>
          </cell>
          <cell r="X1215">
            <v>0</v>
          </cell>
          <cell r="Y1215">
            <v>0</v>
          </cell>
          <cell r="Z1215">
            <v>0</v>
          </cell>
          <cell r="AA1215">
            <v>0</v>
          </cell>
          <cell r="AB1215">
            <v>0</v>
          </cell>
          <cell r="AC1215">
            <v>0</v>
          </cell>
          <cell r="AE1215">
            <v>25073.99</v>
          </cell>
        </row>
        <row r="1221">
          <cell r="C1221">
            <v>35000</v>
          </cell>
          <cell r="D1221">
            <v>35000</v>
          </cell>
          <cell r="E1221">
            <v>0</v>
          </cell>
          <cell r="F1221">
            <v>35000</v>
          </cell>
          <cell r="G1221">
            <v>0</v>
          </cell>
          <cell r="H1221">
            <v>0</v>
          </cell>
          <cell r="I1221">
            <v>0</v>
          </cell>
          <cell r="J1221">
            <v>-5459.56</v>
          </cell>
          <cell r="K1221">
            <v>69540.44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-5459.56</v>
          </cell>
          <cell r="R1221">
            <v>29540.44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E1221">
            <v>29540.44</v>
          </cell>
        </row>
        <row r="1223">
          <cell r="C1223">
            <v>-9.0949470177292808E-12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T1223">
            <v>9.0949470177292808E-12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9.0949470177292808E-12</v>
          </cell>
          <cell r="AE1223">
            <v>-9.0949470177292808E-12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LT colors 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7717F"/>
      </a:accent1>
      <a:accent2>
        <a:srgbClr val="003087"/>
      </a:accent2>
      <a:accent3>
        <a:srgbClr val="D1E1FF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4EA96-4814-462E-A266-0A9DE580C04B}">
  <dimension ref="A1:R80"/>
  <sheetViews>
    <sheetView workbookViewId="0"/>
  </sheetViews>
  <sheetFormatPr defaultColWidth="9.140625" defaultRowHeight="12.75" outlineLevelRow="1" x14ac:dyDescent="0.2"/>
  <cols>
    <col min="1" max="1" width="31.85546875" bestFit="1" customWidth="1"/>
    <col min="2" max="2" width="33.42578125" bestFit="1" customWidth="1"/>
    <col min="3" max="3" width="13.42578125" bestFit="1" customWidth="1"/>
    <col min="4" max="4" width="12.85546875" bestFit="1" customWidth="1"/>
    <col min="5" max="5" width="12.5703125" bestFit="1" customWidth="1"/>
    <col min="6" max="7" width="12.28515625" bestFit="1" customWidth="1"/>
    <col min="8" max="8" width="11.140625" bestFit="1" customWidth="1"/>
    <col min="9" max="9" width="31.85546875" bestFit="1" customWidth="1"/>
    <col min="10" max="10" width="12.5703125" bestFit="1" customWidth="1"/>
    <col min="11" max="13" width="12.28515625" bestFit="1" customWidth="1"/>
    <col min="14" max="16" width="11.28515625" bestFit="1" customWidth="1"/>
    <col min="17" max="17" width="4" bestFit="1" customWidth="1"/>
    <col min="18" max="18" width="73.5703125" bestFit="1" customWidth="1"/>
  </cols>
  <sheetData>
    <row r="1" spans="1:18" x14ac:dyDescent="0.2">
      <c r="A1" s="9" t="s">
        <v>0</v>
      </c>
    </row>
    <row r="2" spans="1:18" x14ac:dyDescent="0.2">
      <c r="A2" s="1" t="s">
        <v>1</v>
      </c>
    </row>
    <row r="3" spans="1:18" x14ac:dyDescent="0.2">
      <c r="A3" s="10" t="s">
        <v>18</v>
      </c>
    </row>
    <row r="4" spans="1:18" x14ac:dyDescent="0.2">
      <c r="A4" s="11" t="s">
        <v>19</v>
      </c>
    </row>
    <row r="5" spans="1:18" x14ac:dyDescent="0.2">
      <c r="A5" s="10" t="s">
        <v>20</v>
      </c>
    </row>
    <row r="6" spans="1:18" x14ac:dyDescent="0.2">
      <c r="A6" s="10" t="s">
        <v>21</v>
      </c>
      <c r="C6" s="12" t="s">
        <v>22</v>
      </c>
      <c r="D6" s="12" t="s">
        <v>22</v>
      </c>
      <c r="E6" s="12" t="s">
        <v>22</v>
      </c>
      <c r="F6" s="12" t="s">
        <v>22</v>
      </c>
      <c r="G6" s="12" t="s">
        <v>22</v>
      </c>
      <c r="H6" s="12"/>
      <c r="I6" s="13" t="s">
        <v>23</v>
      </c>
      <c r="J6" s="13" t="s">
        <v>23</v>
      </c>
      <c r="K6" s="13" t="s">
        <v>23</v>
      </c>
      <c r="L6" s="13" t="s">
        <v>23</v>
      </c>
      <c r="M6" s="13" t="s">
        <v>23</v>
      </c>
      <c r="N6" s="13" t="s">
        <v>23</v>
      </c>
      <c r="O6" s="13" t="s">
        <v>23</v>
      </c>
      <c r="P6" s="13" t="s">
        <v>23</v>
      </c>
      <c r="Q6" s="13"/>
    </row>
    <row r="7" spans="1:18" x14ac:dyDescent="0.2">
      <c r="A7" s="10" t="s">
        <v>4</v>
      </c>
      <c r="C7" s="3" t="e">
        <f>+#REF!</f>
        <v>#REF!</v>
      </c>
      <c r="D7" s="3" t="e">
        <f>$C$7</f>
        <v>#REF!</v>
      </c>
      <c r="E7" s="3" t="e">
        <f>$C$7</f>
        <v>#REF!</v>
      </c>
      <c r="F7" s="3" t="e">
        <f>$C$7</f>
        <v>#REF!</v>
      </c>
      <c r="G7" s="3" t="e">
        <f>$C$7</f>
        <v>#REF!</v>
      </c>
      <c r="H7" s="3"/>
      <c r="I7" s="3" t="e">
        <f>+#REF!</f>
        <v>#REF!</v>
      </c>
      <c r="J7" s="3" t="e">
        <f t="shared" ref="J7:P7" si="0">$I$7</f>
        <v>#REF!</v>
      </c>
      <c r="K7" s="3" t="e">
        <f t="shared" si="0"/>
        <v>#REF!</v>
      </c>
      <c r="L7" s="3" t="e">
        <f t="shared" si="0"/>
        <v>#REF!</v>
      </c>
      <c r="M7" s="3" t="e">
        <f t="shared" si="0"/>
        <v>#REF!</v>
      </c>
      <c r="N7" s="3" t="e">
        <f t="shared" si="0"/>
        <v>#REF!</v>
      </c>
      <c r="O7" s="3" t="e">
        <f t="shared" si="0"/>
        <v>#REF!</v>
      </c>
      <c r="P7" s="3" t="e">
        <f t="shared" si="0"/>
        <v>#REF!</v>
      </c>
      <c r="Q7" s="3"/>
    </row>
    <row r="8" spans="1:18" x14ac:dyDescent="0.2">
      <c r="A8" s="14" t="s">
        <v>24</v>
      </c>
      <c r="C8" s="4" t="s">
        <v>11</v>
      </c>
      <c r="D8" s="4" t="str">
        <f>$C$8</f>
        <v>Mar</v>
      </c>
      <c r="E8" s="4" t="str">
        <f>$C$8</f>
        <v>Mar</v>
      </c>
      <c r="F8" s="4" t="str">
        <f>$C$8</f>
        <v>Mar</v>
      </c>
      <c r="G8" s="4" t="str">
        <f>$C$8</f>
        <v>Mar</v>
      </c>
      <c r="H8" s="4"/>
      <c r="I8" s="4" t="s">
        <v>11</v>
      </c>
      <c r="J8" s="4" t="str">
        <f t="shared" ref="J8:P8" si="1">$I$8</f>
        <v>Mar</v>
      </c>
      <c r="K8" s="4" t="str">
        <f t="shared" si="1"/>
        <v>Mar</v>
      </c>
      <c r="L8" s="4" t="str">
        <f t="shared" si="1"/>
        <v>Mar</v>
      </c>
      <c r="M8" s="4" t="str">
        <f t="shared" si="1"/>
        <v>Mar</v>
      </c>
      <c r="N8" s="4" t="str">
        <f t="shared" si="1"/>
        <v>Mar</v>
      </c>
      <c r="O8" s="4" t="str">
        <f t="shared" si="1"/>
        <v>Mar</v>
      </c>
      <c r="P8" s="4" t="str">
        <f t="shared" si="1"/>
        <v>Mar</v>
      </c>
      <c r="Q8" s="4"/>
    </row>
    <row r="9" spans="1:18" x14ac:dyDescent="0.2">
      <c r="C9" s="2" t="s">
        <v>32</v>
      </c>
      <c r="D9" s="2" t="s">
        <v>25</v>
      </c>
      <c r="E9" s="2" t="s">
        <v>26</v>
      </c>
      <c r="F9" s="2" t="s">
        <v>27</v>
      </c>
      <c r="G9" s="2" t="s">
        <v>28</v>
      </c>
      <c r="H9" s="2"/>
      <c r="I9" s="2" t="s">
        <v>32</v>
      </c>
      <c r="J9" s="2" t="s">
        <v>25</v>
      </c>
      <c r="K9" s="2" t="s">
        <v>26</v>
      </c>
      <c r="L9" s="2" t="s">
        <v>27</v>
      </c>
      <c r="M9" s="2" t="s">
        <v>28</v>
      </c>
      <c r="N9" s="2" t="s">
        <v>33</v>
      </c>
      <c r="O9" s="2" t="s">
        <v>34</v>
      </c>
      <c r="P9" s="2" t="s">
        <v>35</v>
      </c>
      <c r="Q9" s="2"/>
    </row>
    <row r="12" spans="1:18" s="7" customFormat="1" x14ac:dyDescent="0.2">
      <c r="A12" s="7" t="s">
        <v>36</v>
      </c>
      <c r="C12" s="16">
        <v>110737663.158794</v>
      </c>
      <c r="D12" s="16">
        <v>44425986.920000002</v>
      </c>
      <c r="E12" s="16">
        <v>9226178.6350000091</v>
      </c>
      <c r="F12" s="16">
        <v>41897774.869999997</v>
      </c>
      <c r="G12" s="16">
        <v>16265584.093793999</v>
      </c>
      <c r="I12" s="16">
        <v>110737663.158794</v>
      </c>
      <c r="J12" s="16">
        <v>44425986.920000002</v>
      </c>
      <c r="K12" s="16">
        <v>9226178.6350000091</v>
      </c>
      <c r="L12" s="16">
        <v>41897774.869999997</v>
      </c>
      <c r="M12" s="16">
        <v>16265584.093793999</v>
      </c>
      <c r="N12" s="16"/>
      <c r="O12" s="16"/>
      <c r="P12" s="16"/>
      <c r="Q12" s="16"/>
      <c r="R12" s="19" t="s">
        <v>37</v>
      </c>
    </row>
    <row r="13" spans="1:18" ht="25.5" x14ac:dyDescent="0.2">
      <c r="A13" t="s">
        <v>38</v>
      </c>
      <c r="C13" s="15">
        <v>99212300.856453106</v>
      </c>
      <c r="D13" s="15">
        <v>44425986.920000002</v>
      </c>
      <c r="E13" s="15">
        <v>9226178.6350000091</v>
      </c>
      <c r="F13" s="15">
        <v>41897774.869999997</v>
      </c>
      <c r="G13" s="15">
        <v>4740221.7914530598</v>
      </c>
      <c r="I13" s="15">
        <v>99212300.856453106</v>
      </c>
      <c r="J13" s="15">
        <v>44425986.920000002</v>
      </c>
      <c r="K13" s="15">
        <v>9226178.6350000091</v>
      </c>
      <c r="L13" s="15">
        <v>41897774.869999997</v>
      </c>
      <c r="M13" s="15">
        <v>4740221.7914530598</v>
      </c>
      <c r="N13" s="15"/>
      <c r="O13" s="15"/>
      <c r="P13" s="15"/>
      <c r="Q13" s="15"/>
      <c r="R13" s="45" t="s">
        <v>39</v>
      </c>
    </row>
    <row r="14" spans="1:18" ht="51" x14ac:dyDescent="0.2">
      <c r="A14" t="s">
        <v>40</v>
      </c>
      <c r="C14" s="15">
        <v>11525362.302340901</v>
      </c>
      <c r="D14" s="15">
        <v>0</v>
      </c>
      <c r="E14" s="15">
        <v>0</v>
      </c>
      <c r="F14" s="15">
        <v>0</v>
      </c>
      <c r="G14" s="15">
        <v>11525362.302340901</v>
      </c>
      <c r="I14" s="15">
        <v>11525362.302340901</v>
      </c>
      <c r="J14" s="15">
        <v>0</v>
      </c>
      <c r="K14" s="15">
        <v>0</v>
      </c>
      <c r="L14" s="15">
        <v>0</v>
      </c>
      <c r="M14" s="15">
        <v>11525362.302340901</v>
      </c>
      <c r="N14" s="15"/>
      <c r="O14" s="15"/>
      <c r="P14" s="15"/>
      <c r="Q14" s="15"/>
      <c r="R14" s="46" t="s">
        <v>41</v>
      </c>
    </row>
    <row r="15" spans="1:18" s="7" customFormat="1" ht="25.5" x14ac:dyDescent="0.2">
      <c r="A15" s="7" t="s">
        <v>42</v>
      </c>
      <c r="C15" s="16">
        <v>45116290.078411601</v>
      </c>
      <c r="D15" s="16">
        <v>0</v>
      </c>
      <c r="E15" s="16">
        <v>9190687.3350000009</v>
      </c>
      <c r="F15" s="16">
        <v>16843594.84</v>
      </c>
      <c r="G15" s="16">
        <v>19082007.903411601</v>
      </c>
      <c r="I15" s="16">
        <v>45116290.078411601</v>
      </c>
      <c r="J15" s="16">
        <v>0</v>
      </c>
      <c r="K15" s="16">
        <v>9190687.3350000009</v>
      </c>
      <c r="L15" s="16">
        <v>16843594.84</v>
      </c>
      <c r="M15" s="16">
        <v>19082007.903411601</v>
      </c>
      <c r="N15" s="16"/>
      <c r="O15" s="16"/>
      <c r="P15" s="16"/>
      <c r="Q15" s="16"/>
      <c r="R15" s="46" t="s">
        <v>43</v>
      </c>
    </row>
    <row r="16" spans="1:18" s="7" customFormat="1" ht="67.5" customHeight="1" x14ac:dyDescent="0.2">
      <c r="A16" s="7" t="s">
        <v>44</v>
      </c>
      <c r="C16" s="16">
        <v>3411763.9216278102</v>
      </c>
      <c r="D16" s="16">
        <v>0</v>
      </c>
      <c r="E16" s="16">
        <v>246134.66</v>
      </c>
      <c r="F16" s="16">
        <v>2459292.77</v>
      </c>
      <c r="G16" s="16">
        <v>842902.91162781406</v>
      </c>
      <c r="I16" s="16">
        <v>3411763.9216278102</v>
      </c>
      <c r="J16" s="16">
        <v>0</v>
      </c>
      <c r="K16" s="16">
        <v>246134.66</v>
      </c>
      <c r="L16" s="16">
        <v>2459292.77</v>
      </c>
      <c r="M16" s="16">
        <v>842902.91162781406</v>
      </c>
      <c r="N16" s="16"/>
      <c r="O16" s="16"/>
      <c r="P16" s="16"/>
      <c r="Q16" s="16"/>
      <c r="R16" s="46" t="s">
        <v>45</v>
      </c>
    </row>
    <row r="17" spans="1:18" x14ac:dyDescent="0.2">
      <c r="A17" t="s">
        <v>46</v>
      </c>
      <c r="C17" s="15">
        <v>2445793.6800000002</v>
      </c>
      <c r="D17" s="15">
        <v>0</v>
      </c>
      <c r="E17" s="15">
        <v>123067.33</v>
      </c>
      <c r="F17" s="15">
        <v>2459292.77</v>
      </c>
      <c r="G17" s="15">
        <v>0</v>
      </c>
      <c r="I17" s="15">
        <v>2445793.6800000002</v>
      </c>
      <c r="J17" s="15">
        <v>0</v>
      </c>
      <c r="K17" s="15">
        <v>123067.33</v>
      </c>
      <c r="L17" s="15">
        <v>2459292.77</v>
      </c>
      <c r="M17" s="15">
        <v>0</v>
      </c>
      <c r="N17" s="15"/>
      <c r="O17" s="15"/>
      <c r="P17" s="15"/>
      <c r="Q17" s="15"/>
    </row>
    <row r="18" spans="1:18" x14ac:dyDescent="0.2">
      <c r="A18" t="s">
        <v>47</v>
      </c>
      <c r="C18" s="15">
        <v>965970.24162781402</v>
      </c>
      <c r="D18" s="15">
        <v>0</v>
      </c>
      <c r="E18" s="15">
        <v>123067.33</v>
      </c>
      <c r="F18" s="15">
        <v>0</v>
      </c>
      <c r="G18" s="15">
        <v>842902.91162781406</v>
      </c>
      <c r="I18" s="15">
        <v>965970.24162781402</v>
      </c>
      <c r="J18" s="15">
        <v>0</v>
      </c>
      <c r="K18" s="15">
        <v>123067.33</v>
      </c>
      <c r="L18" s="15">
        <v>0</v>
      </c>
      <c r="M18" s="15">
        <v>842902.91162781406</v>
      </c>
      <c r="N18" s="15"/>
      <c r="O18" s="15"/>
      <c r="P18" s="15"/>
      <c r="Q18" s="15"/>
    </row>
    <row r="19" spans="1:18" s="7" customFormat="1" x14ac:dyDescent="0.2">
      <c r="A19" s="7" t="s">
        <v>48</v>
      </c>
      <c r="C19" s="16">
        <v>31974516.579999998</v>
      </c>
      <c r="D19" s="16">
        <v>31015123.600000001</v>
      </c>
      <c r="E19" s="16">
        <v>980408.58</v>
      </c>
      <c r="F19" s="16">
        <v>0</v>
      </c>
      <c r="G19" s="16">
        <v>0</v>
      </c>
      <c r="I19" s="16">
        <v>31974516.579999998</v>
      </c>
      <c r="J19" s="16">
        <v>31015123.600000001</v>
      </c>
      <c r="K19" s="16">
        <v>980408.58</v>
      </c>
      <c r="L19" s="16">
        <v>0</v>
      </c>
      <c r="M19" s="16">
        <v>0</v>
      </c>
      <c r="N19" s="16"/>
      <c r="O19" s="16"/>
      <c r="P19" s="16"/>
      <c r="Q19" s="16"/>
    </row>
    <row r="20" spans="1:18" s="7" customFormat="1" x14ac:dyDescent="0.2">
      <c r="A20" s="7" t="s">
        <v>49</v>
      </c>
      <c r="C20" s="16">
        <v>777256</v>
      </c>
      <c r="D20" s="16">
        <v>777256</v>
      </c>
      <c r="E20" s="16">
        <v>0</v>
      </c>
      <c r="F20" s="16">
        <v>0</v>
      </c>
      <c r="G20" s="16">
        <v>0</v>
      </c>
      <c r="I20" s="16">
        <v>777256</v>
      </c>
      <c r="J20" s="16">
        <v>777256</v>
      </c>
      <c r="K20" s="16">
        <v>0</v>
      </c>
      <c r="L20" s="16">
        <v>0</v>
      </c>
      <c r="M20" s="16">
        <v>0</v>
      </c>
      <c r="N20" s="16"/>
      <c r="O20" s="16"/>
      <c r="P20" s="16"/>
      <c r="Q20" s="16"/>
    </row>
    <row r="21" spans="1:18" x14ac:dyDescent="0.2">
      <c r="A21" t="s">
        <v>50</v>
      </c>
      <c r="C21" s="15">
        <v>-1235443.3799999999</v>
      </c>
      <c r="D21" s="15">
        <v>0</v>
      </c>
      <c r="E21" s="15">
        <v>0</v>
      </c>
      <c r="F21" s="15">
        <v>0</v>
      </c>
      <c r="G21" s="15">
        <v>0</v>
      </c>
      <c r="I21" s="15">
        <v>-1235443.3799999999</v>
      </c>
      <c r="J21" s="15">
        <v>0</v>
      </c>
      <c r="K21" s="15">
        <v>0</v>
      </c>
      <c r="L21" s="15">
        <v>0</v>
      </c>
      <c r="M21" s="15">
        <v>0</v>
      </c>
      <c r="N21" s="15"/>
      <c r="O21" s="15"/>
      <c r="P21" s="15"/>
      <c r="Q21" s="15"/>
    </row>
    <row r="22" spans="1:18" x14ac:dyDescent="0.2">
      <c r="A22" t="s">
        <v>51</v>
      </c>
      <c r="C22" s="15">
        <v>8651390.2923558708</v>
      </c>
      <c r="D22" s="15">
        <v>4761816.51</v>
      </c>
      <c r="E22" s="15">
        <v>1531164.77</v>
      </c>
      <c r="F22" s="15">
        <v>620399.09</v>
      </c>
      <c r="G22" s="15">
        <v>502566.54235587001</v>
      </c>
      <c r="I22" s="15">
        <v>8651390.2923558708</v>
      </c>
      <c r="J22" s="15">
        <v>4761816.51</v>
      </c>
      <c r="K22" s="15">
        <v>1531164.77</v>
      </c>
      <c r="L22" s="15">
        <v>620399.09</v>
      </c>
      <c r="M22" s="15">
        <v>502566.54235587001</v>
      </c>
      <c r="N22" s="15"/>
      <c r="O22" s="15"/>
      <c r="P22" s="15"/>
      <c r="Q22" s="15"/>
      <c r="R22" s="20" t="s">
        <v>52</v>
      </c>
    </row>
    <row r="24" spans="1:18" x14ac:dyDescent="0.2">
      <c r="A24" s="21" t="s">
        <v>53</v>
      </c>
      <c r="C24" s="15"/>
      <c r="D24" s="15"/>
      <c r="E24" s="15"/>
      <c r="F24" s="15"/>
      <c r="G24" s="15"/>
      <c r="I24" s="15"/>
      <c r="J24" s="15"/>
      <c r="K24" s="15"/>
      <c r="L24" s="15"/>
      <c r="M24" s="15"/>
      <c r="N24" s="15">
        <v>7967534.2599999998</v>
      </c>
      <c r="O24" s="15">
        <v>5032721.93</v>
      </c>
      <c r="P24" s="15">
        <v>3843338.65</v>
      </c>
    </row>
    <row r="25" spans="1:18" x14ac:dyDescent="0.2">
      <c r="L25" s="5"/>
    </row>
    <row r="26" spans="1:18" outlineLevel="1" x14ac:dyDescent="0.2"/>
    <row r="27" spans="1:18" outlineLevel="1" x14ac:dyDescent="0.2">
      <c r="H27">
        <v>1000000</v>
      </c>
    </row>
    <row r="28" spans="1:18" ht="79.5" thickBot="1" x14ac:dyDescent="0.3">
      <c r="A28" s="22" t="e">
        <f>#REF!</f>
        <v>#REF!</v>
      </c>
      <c r="B28" s="23" t="s">
        <v>54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29</v>
      </c>
      <c r="I28" s="22" t="e">
        <f>#REF!</f>
        <v>#REF!</v>
      </c>
      <c r="J28" s="23" t="s">
        <v>54</v>
      </c>
      <c r="K28" s="23" t="s">
        <v>55</v>
      </c>
      <c r="L28" s="23" t="s">
        <v>56</v>
      </c>
      <c r="M28" s="23" t="s">
        <v>57</v>
      </c>
      <c r="N28" s="23" t="s">
        <v>58</v>
      </c>
      <c r="O28" s="23" t="s">
        <v>29</v>
      </c>
    </row>
    <row r="29" spans="1:18" ht="15.75" x14ac:dyDescent="0.25">
      <c r="A29" s="24" t="s">
        <v>13</v>
      </c>
      <c r="B29" s="25">
        <f>(D12)/1000000</f>
        <v>44.42598692</v>
      </c>
      <c r="C29" s="25"/>
      <c r="D29" s="25"/>
      <c r="E29" s="26">
        <f>(D19)/1000000</f>
        <v>31.015123600000003</v>
      </c>
      <c r="F29" s="26">
        <f>(D20)/1000000</f>
        <v>0.77725599999999995</v>
      </c>
      <c r="G29" s="26">
        <f>SUM(B29:F29)</f>
        <v>76.218366519999989</v>
      </c>
      <c r="H29" s="27" t="e">
        <f>G29-#REF!</f>
        <v>#REF!</v>
      </c>
      <c r="I29" s="24" t="s">
        <v>13</v>
      </c>
      <c r="J29" s="25">
        <f>(J12)/1000000</f>
        <v>44.42598692</v>
      </c>
      <c r="K29" s="25"/>
      <c r="L29" s="25"/>
      <c r="M29" s="26">
        <f>(J19)/1000000</f>
        <v>31.015123600000003</v>
      </c>
      <c r="N29" s="26">
        <f>(J20)/1000000</f>
        <v>0.77725599999999995</v>
      </c>
      <c r="O29" s="26">
        <f>SUM(J29:N29)</f>
        <v>76.218366519999989</v>
      </c>
      <c r="P29" s="27" t="e">
        <f>O29-#REF!</f>
        <v>#REF!</v>
      </c>
    </row>
    <row r="30" spans="1:18" ht="15.75" x14ac:dyDescent="0.25">
      <c r="A30" s="24" t="s">
        <v>14</v>
      </c>
      <c r="B30" s="25">
        <f>(E12)/1000000</f>
        <v>9.226178635000009</v>
      </c>
      <c r="C30" s="25">
        <f>(E15)/1000000</f>
        <v>9.1906873350000016</v>
      </c>
      <c r="D30" s="25">
        <f>(E16)/1000000</f>
        <v>0.24613466000000001</v>
      </c>
      <c r="E30" s="26">
        <f>(E19)/1000000</f>
        <v>0.98040857999999997</v>
      </c>
      <c r="F30" s="26"/>
      <c r="G30" s="26">
        <f>SUM(B30:F30)</f>
        <v>19.643409210000009</v>
      </c>
      <c r="H30" s="27" t="e">
        <f>G30-#REF!</f>
        <v>#REF!</v>
      </c>
      <c r="I30" s="24" t="s">
        <v>14</v>
      </c>
      <c r="J30" s="25">
        <f>(K12)/1000000</f>
        <v>9.226178635000009</v>
      </c>
      <c r="K30" s="25">
        <f>(K15)/1000000</f>
        <v>9.1906873350000016</v>
      </c>
      <c r="L30" s="25">
        <f>(K16)/1000000</f>
        <v>0.24613466000000001</v>
      </c>
      <c r="M30" s="26">
        <f>(K19)/1000000</f>
        <v>0.98040857999999997</v>
      </c>
      <c r="N30" s="26">
        <v>0</v>
      </c>
      <c r="O30" s="26">
        <f>SUM(J30:N30)</f>
        <v>19.643409210000009</v>
      </c>
      <c r="P30" s="27" t="e">
        <f>O30-#REF!</f>
        <v>#REF!</v>
      </c>
    </row>
    <row r="31" spans="1:18" ht="15.75" x14ac:dyDescent="0.25">
      <c r="A31" s="24" t="s">
        <v>15</v>
      </c>
      <c r="B31" s="25">
        <f>(F12)/1000000-F24/1000000</f>
        <v>41.897774869999999</v>
      </c>
      <c r="C31" s="25">
        <f>(F15)/1000000+F24/1000000</f>
        <v>16.843594840000002</v>
      </c>
      <c r="D31" s="25">
        <f>(F16)/1000000</f>
        <v>2.4592927700000002</v>
      </c>
      <c r="E31" s="26"/>
      <c r="F31" s="26"/>
      <c r="G31" s="26">
        <f>SUM(B31:F31)</f>
        <v>61.200662479999998</v>
      </c>
      <c r="H31" s="27" t="e">
        <f>G31-#REF!</f>
        <v>#REF!</v>
      </c>
      <c r="I31" s="24" t="s">
        <v>15</v>
      </c>
      <c r="J31" s="25">
        <f>(L12)/1000000-L25/1000000</f>
        <v>41.897774869999999</v>
      </c>
      <c r="K31" s="25">
        <f>(L15)/1000000+L25/1000000</f>
        <v>16.843594840000002</v>
      </c>
      <c r="L31" s="25">
        <f>(L16)/1000000</f>
        <v>2.4592927700000002</v>
      </c>
      <c r="M31" s="26">
        <v>0</v>
      </c>
      <c r="N31" s="26">
        <v>0</v>
      </c>
      <c r="O31" s="26">
        <f>SUM(J31:N31)</f>
        <v>61.200662479999998</v>
      </c>
      <c r="P31" s="27" t="e">
        <f>O31-#REF!</f>
        <v>#REF!</v>
      </c>
    </row>
    <row r="32" spans="1:18" ht="15.75" x14ac:dyDescent="0.25">
      <c r="A32" s="24" t="s">
        <v>16</v>
      </c>
      <c r="B32" s="25">
        <f>(G12)/1000000</f>
        <v>16.265584093794001</v>
      </c>
      <c r="C32" s="25">
        <f>(G15)/1000000</f>
        <v>19.082007903411601</v>
      </c>
      <c r="D32" s="25">
        <f>(G16)/1000000</f>
        <v>0.84290291162781406</v>
      </c>
      <c r="E32" s="26"/>
      <c r="F32" s="26"/>
      <c r="G32" s="29">
        <f>SUM(B32:F32)</f>
        <v>36.190494908833415</v>
      </c>
      <c r="H32" s="27" t="e">
        <f>G32-#REF!</f>
        <v>#REF!</v>
      </c>
      <c r="I32" s="24" t="s">
        <v>16</v>
      </c>
      <c r="J32" s="25">
        <f>(M12)/1000000</f>
        <v>16.265584093794001</v>
      </c>
      <c r="K32" s="25">
        <f>(M15)/1000000</f>
        <v>19.082007903411601</v>
      </c>
      <c r="L32" s="25">
        <f>(M16)/1000000</f>
        <v>0.84290291162781406</v>
      </c>
      <c r="M32" s="26">
        <v>0</v>
      </c>
      <c r="N32" s="26">
        <v>0</v>
      </c>
      <c r="O32" s="29">
        <f>SUM(J32:N32)</f>
        <v>36.190494908833415</v>
      </c>
      <c r="P32" s="27" t="e">
        <f>O32-#REF!</f>
        <v>#REF!</v>
      </c>
    </row>
    <row r="33" spans="1:16" ht="15.75" x14ac:dyDescent="0.25">
      <c r="A33" s="30" t="s">
        <v>9</v>
      </c>
      <c r="B33" s="31">
        <f t="shared" ref="B33:G33" si="2">SUM(B29:B32)</f>
        <v>111.81552451879402</v>
      </c>
      <c r="C33" s="31">
        <f t="shared" si="2"/>
        <v>45.116290078411602</v>
      </c>
      <c r="D33" s="31">
        <f t="shared" si="2"/>
        <v>3.5483303416278145</v>
      </c>
      <c r="E33" s="31">
        <f t="shared" si="2"/>
        <v>31.995532180000001</v>
      </c>
      <c r="F33" s="31">
        <f t="shared" si="2"/>
        <v>0.77725599999999995</v>
      </c>
      <c r="G33" s="25">
        <f t="shared" si="2"/>
        <v>193.25293311883343</v>
      </c>
      <c r="H33" s="18"/>
      <c r="I33" s="30" t="s">
        <v>9</v>
      </c>
      <c r="J33" s="31">
        <f t="shared" ref="J33:O33" si="3">SUM(J29:J32)</f>
        <v>111.81552451879402</v>
      </c>
      <c r="K33" s="31">
        <f t="shared" si="3"/>
        <v>45.116290078411602</v>
      </c>
      <c r="L33" s="31">
        <f t="shared" si="3"/>
        <v>3.5483303416278145</v>
      </c>
      <c r="M33" s="31">
        <f t="shared" si="3"/>
        <v>31.995532180000001</v>
      </c>
      <c r="N33" s="31">
        <f t="shared" si="3"/>
        <v>0.77725599999999995</v>
      </c>
      <c r="O33" s="25">
        <f t="shared" si="3"/>
        <v>193.25293311883343</v>
      </c>
    </row>
    <row r="34" spans="1:16" ht="15.75" x14ac:dyDescent="0.25">
      <c r="A34" s="24" t="s">
        <v>59</v>
      </c>
      <c r="B34" s="25"/>
      <c r="C34" s="25"/>
      <c r="D34" s="25"/>
      <c r="E34" s="25"/>
      <c r="F34" s="25"/>
      <c r="G34" s="32">
        <f>(C21)/1000000</f>
        <v>-1.23544338</v>
      </c>
      <c r="H34" s="27" t="e">
        <f>G34-#REF!</f>
        <v>#REF!</v>
      </c>
      <c r="I34" s="24" t="s">
        <v>59</v>
      </c>
      <c r="J34" s="25"/>
      <c r="K34" s="25"/>
      <c r="L34" s="25"/>
      <c r="M34" s="25"/>
      <c r="N34" s="25"/>
      <c r="O34" s="32">
        <f>(I21)/1000000</f>
        <v>-1.23544338</v>
      </c>
      <c r="P34" s="27" t="e">
        <f>O34-#REF!</f>
        <v>#REF!</v>
      </c>
    </row>
    <row r="35" spans="1:16" ht="15.75" x14ac:dyDescent="0.2">
      <c r="A35" s="33" t="s">
        <v>60</v>
      </c>
      <c r="B35" s="34"/>
      <c r="C35" s="34"/>
      <c r="D35" s="34"/>
      <c r="E35" s="34"/>
      <c r="F35" s="34"/>
      <c r="G35" s="35">
        <f>G33+G34</f>
        <v>192.01748973883343</v>
      </c>
      <c r="H35" s="27" t="e">
        <f>G35-#REF!</f>
        <v>#REF!</v>
      </c>
      <c r="I35" s="33" t="s">
        <v>60</v>
      </c>
      <c r="J35" s="34"/>
      <c r="K35" s="34"/>
      <c r="L35" s="34"/>
      <c r="M35" s="34"/>
      <c r="N35" s="34"/>
      <c r="O35" s="35">
        <f>O33+O34</f>
        <v>192.01748973883343</v>
      </c>
      <c r="P35" s="27" t="e">
        <f>O35-#REF!</f>
        <v>#REF!</v>
      </c>
    </row>
    <row r="37" spans="1:16" outlineLevel="1" x14ac:dyDescent="0.2"/>
    <row r="38" spans="1:16" outlineLevel="1" x14ac:dyDescent="0.2"/>
    <row r="39" spans="1:16" outlineLevel="1" x14ac:dyDescent="0.2">
      <c r="C39" t="e">
        <f>+C7-1</f>
        <v>#REF!</v>
      </c>
      <c r="D39" t="e">
        <f>+C39</f>
        <v>#REF!</v>
      </c>
      <c r="E39" t="e">
        <f>+D39</f>
        <v>#REF!</v>
      </c>
      <c r="F39" t="e">
        <f>+E39</f>
        <v>#REF!</v>
      </c>
      <c r="G39" t="e">
        <f>+F39</f>
        <v>#REF!</v>
      </c>
      <c r="I39" t="e">
        <f>+I7-1</f>
        <v>#REF!</v>
      </c>
      <c r="J39" t="e">
        <f t="shared" ref="J39:P39" si="4">+I39</f>
        <v>#REF!</v>
      </c>
      <c r="K39" t="e">
        <f t="shared" si="4"/>
        <v>#REF!</v>
      </c>
      <c r="L39" t="e">
        <f t="shared" si="4"/>
        <v>#REF!</v>
      </c>
      <c r="M39" t="e">
        <f t="shared" si="4"/>
        <v>#REF!</v>
      </c>
      <c r="N39" t="e">
        <f t="shared" si="4"/>
        <v>#REF!</v>
      </c>
      <c r="O39" t="e">
        <f t="shared" si="4"/>
        <v>#REF!</v>
      </c>
      <c r="P39" t="e">
        <f t="shared" si="4"/>
        <v>#REF!</v>
      </c>
    </row>
    <row r="40" spans="1:16" outlineLevel="1" x14ac:dyDescent="0.2">
      <c r="A40" s="7" t="s">
        <v>36</v>
      </c>
      <c r="B40" s="7"/>
      <c r="C40" s="16">
        <v>115120306.352699</v>
      </c>
      <c r="D40" s="16">
        <v>49019195.441304103</v>
      </c>
      <c r="E40" s="16">
        <v>10048749.698999999</v>
      </c>
      <c r="F40" s="16">
        <v>42763555.409999996</v>
      </c>
      <c r="G40" s="16">
        <v>14460750.0323954</v>
      </c>
      <c r="H40" s="7"/>
      <c r="I40" s="16">
        <v>115120306.352699</v>
      </c>
      <c r="J40" s="16">
        <v>49019195.441304103</v>
      </c>
      <c r="K40" s="16">
        <v>10048749.698999999</v>
      </c>
      <c r="L40" s="16">
        <v>42763555.409999996</v>
      </c>
      <c r="M40" s="16">
        <v>14460750.0323954</v>
      </c>
      <c r="N40" s="16"/>
      <c r="O40" s="16"/>
    </row>
    <row r="41" spans="1:16" outlineLevel="1" x14ac:dyDescent="0.2">
      <c r="A41" t="s">
        <v>38</v>
      </c>
      <c r="C41" s="15">
        <v>105854615.662214</v>
      </c>
      <c r="D41" s="15">
        <v>49019195.441304103</v>
      </c>
      <c r="E41" s="15">
        <v>10048749.698999999</v>
      </c>
      <c r="F41" s="15">
        <v>42763555.409999996</v>
      </c>
      <c r="G41" s="15">
        <v>5195059.3419104004</v>
      </c>
      <c r="I41" s="15">
        <v>105854615.662214</v>
      </c>
      <c r="J41" s="15">
        <v>49019195.441304103</v>
      </c>
      <c r="K41" s="15">
        <v>10048749.698999999</v>
      </c>
      <c r="L41" s="15">
        <v>42763555.409999996</v>
      </c>
      <c r="M41" s="15">
        <v>5195059.3419104004</v>
      </c>
      <c r="N41" s="15"/>
      <c r="O41" s="15"/>
    </row>
    <row r="42" spans="1:16" outlineLevel="1" x14ac:dyDescent="0.2">
      <c r="A42" t="s">
        <v>40</v>
      </c>
      <c r="C42" s="15">
        <v>9265690.6904850006</v>
      </c>
      <c r="D42" s="15">
        <v>0</v>
      </c>
      <c r="E42" s="15">
        <v>0</v>
      </c>
      <c r="F42" s="15">
        <v>0</v>
      </c>
      <c r="G42" s="15">
        <v>9265690.6904850006</v>
      </c>
      <c r="I42" s="15">
        <v>9265690.6904850006</v>
      </c>
      <c r="J42" s="15">
        <v>0</v>
      </c>
      <c r="K42" s="15">
        <v>0</v>
      </c>
      <c r="L42" s="15">
        <v>0</v>
      </c>
      <c r="M42" s="15">
        <v>9265690.6904850006</v>
      </c>
      <c r="N42" s="15"/>
      <c r="O42" s="15"/>
    </row>
    <row r="43" spans="1:16" outlineLevel="1" x14ac:dyDescent="0.2">
      <c r="A43" s="7" t="s">
        <v>42</v>
      </c>
      <c r="B43" s="7"/>
      <c r="C43" s="16">
        <v>37323982.311155997</v>
      </c>
      <c r="D43" s="16">
        <v>0</v>
      </c>
      <c r="E43" s="16">
        <v>9184017.3010000009</v>
      </c>
      <c r="F43" s="36">
        <v>13361524.529999999</v>
      </c>
      <c r="G43" s="16">
        <v>14778440.480156001</v>
      </c>
      <c r="H43" s="7"/>
      <c r="I43" s="16">
        <v>37323982.311155997</v>
      </c>
      <c r="J43" s="16">
        <v>0</v>
      </c>
      <c r="K43" s="16">
        <v>9184017.3010000009</v>
      </c>
      <c r="L43" s="36">
        <v>13361524.529999999</v>
      </c>
      <c r="M43" s="16">
        <v>14778440.480156001</v>
      </c>
      <c r="N43" s="16"/>
      <c r="O43" s="16"/>
    </row>
    <row r="44" spans="1:16" outlineLevel="1" x14ac:dyDescent="0.2">
      <c r="A44" s="7" t="s">
        <v>44</v>
      </c>
      <c r="B44" s="7"/>
      <c r="C44" s="16">
        <v>3473680.3874787102</v>
      </c>
      <c r="D44" s="16">
        <v>0</v>
      </c>
      <c r="E44" s="16">
        <v>350769.27</v>
      </c>
      <c r="F44" s="16">
        <v>2099670.06</v>
      </c>
      <c r="G44" s="16">
        <v>1091592.3074787101</v>
      </c>
      <c r="H44" s="7"/>
      <c r="I44" s="16">
        <v>3473680.3874787102</v>
      </c>
      <c r="J44" s="16">
        <v>0</v>
      </c>
      <c r="K44" s="16">
        <v>350769.27</v>
      </c>
      <c r="L44" s="16">
        <v>2099670.06</v>
      </c>
      <c r="M44" s="16">
        <v>1091592.3074787101</v>
      </c>
      <c r="N44" s="16"/>
      <c r="O44" s="16"/>
    </row>
    <row r="45" spans="1:16" outlineLevel="1" x14ac:dyDescent="0.2">
      <c r="A45" t="s">
        <v>46</v>
      </c>
      <c r="C45" s="15">
        <v>2382088.08</v>
      </c>
      <c r="D45" s="15">
        <v>0</v>
      </c>
      <c r="E45" s="15">
        <v>350769.27</v>
      </c>
      <c r="F45" s="15">
        <v>2099670.06</v>
      </c>
      <c r="G45" s="15">
        <v>0</v>
      </c>
      <c r="I45" s="15">
        <v>2382088.08</v>
      </c>
      <c r="J45" s="15">
        <v>0</v>
      </c>
      <c r="K45" s="15">
        <v>350769.27</v>
      </c>
      <c r="L45" s="15">
        <v>2099670.06</v>
      </c>
      <c r="M45" s="15">
        <v>0</v>
      </c>
      <c r="N45" s="15"/>
      <c r="O45" s="15"/>
    </row>
    <row r="46" spans="1:16" outlineLevel="1" x14ac:dyDescent="0.2">
      <c r="A46" t="s">
        <v>47</v>
      </c>
      <c r="C46" s="15">
        <v>1091592.3074787101</v>
      </c>
      <c r="D46" s="15">
        <v>0</v>
      </c>
      <c r="E46" s="15">
        <v>0</v>
      </c>
      <c r="F46" s="15">
        <v>0</v>
      </c>
      <c r="G46" s="15">
        <v>1091592.3074787101</v>
      </c>
      <c r="I46" s="15">
        <v>1091592.3074787101</v>
      </c>
      <c r="J46" s="15">
        <v>0</v>
      </c>
      <c r="K46" s="15">
        <v>0</v>
      </c>
      <c r="L46" s="15">
        <v>0</v>
      </c>
      <c r="M46" s="15">
        <v>1091592.3074787101</v>
      </c>
      <c r="N46" s="15"/>
      <c r="O46" s="15"/>
    </row>
    <row r="47" spans="1:16" outlineLevel="1" x14ac:dyDescent="0.2">
      <c r="A47" s="7" t="s">
        <v>48</v>
      </c>
      <c r="B47" s="7"/>
      <c r="C47" s="16">
        <v>28066707.128695901</v>
      </c>
      <c r="D47" s="16">
        <v>27401978.398695901</v>
      </c>
      <c r="E47" s="16">
        <v>666224.73</v>
      </c>
      <c r="F47" s="16">
        <v>0</v>
      </c>
      <c r="G47" s="16">
        <v>0</v>
      </c>
      <c r="H47" s="7"/>
      <c r="I47" s="16">
        <v>28066707.128695901</v>
      </c>
      <c r="J47" s="16">
        <v>27401978.398695901</v>
      </c>
      <c r="K47" s="16">
        <v>666224.73</v>
      </c>
      <c r="L47" s="16">
        <v>0</v>
      </c>
      <c r="M47" s="16">
        <v>0</v>
      </c>
      <c r="N47" s="16"/>
      <c r="O47" s="16"/>
    </row>
    <row r="48" spans="1:16" outlineLevel="1" x14ac:dyDescent="0.2">
      <c r="A48" s="7" t="s">
        <v>49</v>
      </c>
      <c r="B48" s="7"/>
      <c r="C48" s="16">
        <v>727485</v>
      </c>
      <c r="D48" s="16">
        <v>727485</v>
      </c>
      <c r="E48" s="16">
        <v>0</v>
      </c>
      <c r="F48" s="16">
        <v>0</v>
      </c>
      <c r="G48" s="16">
        <v>0</v>
      </c>
      <c r="H48" s="7"/>
      <c r="I48" s="16">
        <v>727485</v>
      </c>
      <c r="J48" s="16">
        <v>727485</v>
      </c>
      <c r="K48" s="16">
        <v>0</v>
      </c>
      <c r="L48" s="16">
        <v>0</v>
      </c>
      <c r="M48" s="16">
        <v>0</v>
      </c>
      <c r="N48" s="16"/>
      <c r="O48" s="16"/>
    </row>
    <row r="49" spans="1:17" outlineLevel="1" x14ac:dyDescent="0.2">
      <c r="A49" t="s">
        <v>50</v>
      </c>
      <c r="C49" s="15">
        <v>-1241791.48</v>
      </c>
      <c r="D49" s="15">
        <v>0</v>
      </c>
      <c r="E49" s="15">
        <v>0</v>
      </c>
      <c r="F49" s="15">
        <v>0</v>
      </c>
      <c r="G49" s="15">
        <v>0</v>
      </c>
      <c r="I49" s="15">
        <v>-1241791.48</v>
      </c>
      <c r="J49" s="15">
        <v>0</v>
      </c>
      <c r="K49" s="15">
        <v>0</v>
      </c>
      <c r="L49" s="15">
        <v>0</v>
      </c>
      <c r="M49" s="15">
        <v>0</v>
      </c>
      <c r="N49" s="15"/>
      <c r="O49" s="15"/>
    </row>
    <row r="50" spans="1:17" outlineLevel="1" x14ac:dyDescent="0.2">
      <c r="A50" t="s">
        <v>51</v>
      </c>
      <c r="C50" s="15">
        <v>8575188.6435953509</v>
      </c>
      <c r="D50" s="15">
        <v>5468464.3494894598</v>
      </c>
      <c r="E50" s="15">
        <v>1247630.83</v>
      </c>
      <c r="F50" s="15">
        <v>289825.07</v>
      </c>
      <c r="G50" s="15">
        <v>327476.914105887</v>
      </c>
      <c r="I50" s="15">
        <v>8575188.6435953509</v>
      </c>
      <c r="J50" s="15">
        <v>5468464.3494894598</v>
      </c>
      <c r="K50" s="15">
        <v>1247630.83</v>
      </c>
      <c r="L50" s="15">
        <v>289825.07</v>
      </c>
      <c r="M50" s="15">
        <v>327476.914105887</v>
      </c>
      <c r="N50" s="15"/>
      <c r="O50" s="15"/>
    </row>
    <row r="51" spans="1:17" outlineLevel="1" x14ac:dyDescent="0.2"/>
    <row r="52" spans="1:17" outlineLevel="1" x14ac:dyDescent="0.2">
      <c r="A52" s="21" t="s">
        <v>53</v>
      </c>
      <c r="C52" s="15"/>
      <c r="D52" s="15"/>
      <c r="E52" s="15"/>
      <c r="F52" s="15">
        <v>13361245.93</v>
      </c>
      <c r="G52" s="15"/>
      <c r="I52" s="15"/>
      <c r="J52" s="15"/>
      <c r="K52" s="15"/>
      <c r="L52" s="15">
        <v>13361245.93</v>
      </c>
      <c r="M52" s="15"/>
      <c r="N52" s="15">
        <v>3866147.92</v>
      </c>
      <c r="O52" s="15">
        <v>3728300.42</v>
      </c>
      <c r="P52" s="15">
        <v>5767076.1900000004</v>
      </c>
    </row>
    <row r="53" spans="1:17" outlineLevel="1" x14ac:dyDescent="0.2">
      <c r="L53" s="5">
        <f>SUM(N52:P52)</f>
        <v>13361524.530000001</v>
      </c>
    </row>
    <row r="54" spans="1:17" outlineLevel="1" x14ac:dyDescent="0.2"/>
    <row r="55" spans="1:17" outlineLevel="1" x14ac:dyDescent="0.2"/>
    <row r="56" spans="1:17" ht="79.5" outlineLevel="1" thickBot="1" x14ac:dyDescent="0.3">
      <c r="A56" s="22" t="e">
        <f>#REF!</f>
        <v>#REF!</v>
      </c>
      <c r="B56" s="23" t="s">
        <v>54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29</v>
      </c>
      <c r="I56" s="22" t="e">
        <f>#REF!</f>
        <v>#REF!</v>
      </c>
      <c r="J56" s="23" t="s">
        <v>54</v>
      </c>
      <c r="K56" s="23" t="s">
        <v>55</v>
      </c>
      <c r="L56" s="23" t="s">
        <v>56</v>
      </c>
      <c r="M56" s="23" t="s">
        <v>57</v>
      </c>
      <c r="N56" s="23" t="s">
        <v>58</v>
      </c>
      <c r="O56" s="23" t="s">
        <v>29</v>
      </c>
    </row>
    <row r="57" spans="1:17" ht="15.75" outlineLevel="1" x14ac:dyDescent="0.25">
      <c r="A57" s="24" t="s">
        <v>13</v>
      </c>
      <c r="B57" s="25">
        <f>(D40)/1000000</f>
        <v>49.019195441304106</v>
      </c>
      <c r="C57" s="25"/>
      <c r="D57" s="25"/>
      <c r="E57" s="26">
        <f>(D47)/1000000</f>
        <v>27.401978398695903</v>
      </c>
      <c r="F57" s="26">
        <f>(D48)/1000000</f>
        <v>0.72748500000000005</v>
      </c>
      <c r="G57" s="26">
        <f>SUM(B57:F57)</f>
        <v>77.14865884000001</v>
      </c>
      <c r="H57" s="27" t="e">
        <f>G57-#REF!</f>
        <v>#REF!</v>
      </c>
      <c r="I57" s="24" t="s">
        <v>13</v>
      </c>
      <c r="J57" s="25">
        <f>(J40)/1000000</f>
        <v>49.019195441304106</v>
      </c>
      <c r="K57" s="25"/>
      <c r="L57" s="25"/>
      <c r="M57" s="26">
        <f>(J47)/1000000</f>
        <v>27.401978398695903</v>
      </c>
      <c r="N57" s="26">
        <f>(J48)/1000000</f>
        <v>0.72748500000000005</v>
      </c>
      <c r="O57" s="26">
        <f>SUM(J57:N57)</f>
        <v>77.14865884000001</v>
      </c>
      <c r="P57" s="27" t="e">
        <f>O57-#REF!</f>
        <v>#REF!</v>
      </c>
    </row>
    <row r="58" spans="1:17" ht="15.75" outlineLevel="1" x14ac:dyDescent="0.25">
      <c r="A58" s="24" t="s">
        <v>14</v>
      </c>
      <c r="B58" s="25">
        <f>(E40)/1000000</f>
        <v>10.048749698999998</v>
      </c>
      <c r="C58" s="25">
        <f>(E43)/1000000</f>
        <v>9.1840173010000008</v>
      </c>
      <c r="D58" s="25">
        <f>(E44)/1000000</f>
        <v>0.35076927000000002</v>
      </c>
      <c r="E58" s="26">
        <f>(E47)/1000000</f>
        <v>0.66622472999999993</v>
      </c>
      <c r="F58" s="26"/>
      <c r="G58" s="26">
        <f>SUM(B58:F58)</f>
        <v>20.249760999999999</v>
      </c>
      <c r="H58" s="27" t="e">
        <f>G58-#REF!</f>
        <v>#REF!</v>
      </c>
      <c r="I58" s="24" t="s">
        <v>14</v>
      </c>
      <c r="J58" s="25">
        <f>(K40)/1000000</f>
        <v>10.048749698999998</v>
      </c>
      <c r="K58" s="25">
        <f>(K43)/1000000</f>
        <v>9.1840173010000008</v>
      </c>
      <c r="L58" s="25">
        <f>(K44)/1000000</f>
        <v>0.35076927000000002</v>
      </c>
      <c r="M58" s="26">
        <f>(K47)/1000000</f>
        <v>0.66622472999999993</v>
      </c>
      <c r="N58" s="26">
        <v>0</v>
      </c>
      <c r="O58" s="26">
        <f>SUM(J58:N58)</f>
        <v>20.249760999999999</v>
      </c>
      <c r="P58" s="27" t="e">
        <f>O58-#REF!</f>
        <v>#REF!</v>
      </c>
    </row>
    <row r="59" spans="1:17" ht="15.75" outlineLevel="1" x14ac:dyDescent="0.25">
      <c r="A59" s="24" t="s">
        <v>15</v>
      </c>
      <c r="B59" s="25">
        <f>(F40)/1000000-F52/1000000</f>
        <v>29.402309479999996</v>
      </c>
      <c r="C59" s="25">
        <f>(F43)/1000000+F52/1000000</f>
        <v>26.72277046</v>
      </c>
      <c r="D59" s="25">
        <f>(F44)/1000000</f>
        <v>2.0996700600000002</v>
      </c>
      <c r="E59" s="26"/>
      <c r="F59" s="26"/>
      <c r="G59" s="26">
        <f>SUM(B59:F59)</f>
        <v>58.224749999999993</v>
      </c>
      <c r="H59" s="27" t="e">
        <f>G59-#REF!</f>
        <v>#REF!</v>
      </c>
      <c r="I59" s="24" t="s">
        <v>15</v>
      </c>
      <c r="J59" s="25">
        <f>(L40)/1000000-L53/1000000</f>
        <v>29.402030879999995</v>
      </c>
      <c r="K59" s="28">
        <f>(L43)/1000000+L53/1000000</f>
        <v>26.723049060000001</v>
      </c>
      <c r="L59" s="25">
        <f>(L44)/1000000</f>
        <v>2.0996700600000002</v>
      </c>
      <c r="M59" s="26">
        <v>0</v>
      </c>
      <c r="N59" s="26">
        <v>0</v>
      </c>
      <c r="O59" s="26">
        <f>SUM(J59:N59)</f>
        <v>58.224749999999993</v>
      </c>
      <c r="P59" s="27" t="e">
        <f>O59-#REF!</f>
        <v>#REF!</v>
      </c>
    </row>
    <row r="60" spans="1:17" ht="15.75" outlineLevel="1" x14ac:dyDescent="0.25">
      <c r="A60" s="24" t="s">
        <v>16</v>
      </c>
      <c r="B60" s="25">
        <f>(G40)/1000000</f>
        <v>14.460750032395399</v>
      </c>
      <c r="C60" s="25">
        <f>(G43)/1000000</f>
        <v>14.778440480156</v>
      </c>
      <c r="D60" s="25">
        <f>(G44)/1000000</f>
        <v>1.0915923074787102</v>
      </c>
      <c r="E60" s="26"/>
      <c r="F60" s="26"/>
      <c r="G60" s="29">
        <f>SUM(B60:F60)</f>
        <v>30.330782820030109</v>
      </c>
      <c r="H60" s="27" t="e">
        <f>G60-#REF!</f>
        <v>#REF!</v>
      </c>
      <c r="I60" s="24" t="s">
        <v>16</v>
      </c>
      <c r="J60" s="25">
        <f>(M40)/1000000</f>
        <v>14.460750032395399</v>
      </c>
      <c r="K60" s="25">
        <f>(M43)/1000000</f>
        <v>14.778440480156</v>
      </c>
      <c r="L60" s="25">
        <f>(M44)/1000000</f>
        <v>1.0915923074787102</v>
      </c>
      <c r="M60" s="26">
        <v>0</v>
      </c>
      <c r="N60" s="26">
        <v>0</v>
      </c>
      <c r="O60" s="29">
        <f>SUM(J60:N60)</f>
        <v>30.330782820030109</v>
      </c>
      <c r="P60" s="27" t="e">
        <f>O60-#REF!</f>
        <v>#REF!</v>
      </c>
    </row>
    <row r="61" spans="1:17" ht="15.75" outlineLevel="1" x14ac:dyDescent="0.25">
      <c r="A61" s="30" t="s">
        <v>9</v>
      </c>
      <c r="B61" s="31">
        <f t="shared" ref="B61:G61" si="5">SUM(B57:B60)</f>
        <v>102.9310046526995</v>
      </c>
      <c r="C61" s="31">
        <f t="shared" si="5"/>
        <v>50.685228241156004</v>
      </c>
      <c r="D61" s="31">
        <f t="shared" si="5"/>
        <v>3.5420316374787104</v>
      </c>
      <c r="E61" s="31">
        <f t="shared" si="5"/>
        <v>28.068203128695902</v>
      </c>
      <c r="F61" s="31">
        <f t="shared" si="5"/>
        <v>0.72748500000000005</v>
      </c>
      <c r="G61" s="25">
        <f t="shared" si="5"/>
        <v>185.9539526600301</v>
      </c>
      <c r="H61" s="18"/>
      <c r="I61" s="30" t="s">
        <v>9</v>
      </c>
      <c r="J61" s="31">
        <f t="shared" ref="J61:O61" si="6">SUM(J57:J60)</f>
        <v>102.9307260526995</v>
      </c>
      <c r="K61" s="31">
        <f t="shared" si="6"/>
        <v>50.685506841156005</v>
      </c>
      <c r="L61" s="31">
        <f t="shared" si="6"/>
        <v>3.5420316374787104</v>
      </c>
      <c r="M61" s="31">
        <f t="shared" si="6"/>
        <v>28.068203128695902</v>
      </c>
      <c r="N61" s="31">
        <f t="shared" si="6"/>
        <v>0.72748500000000005</v>
      </c>
      <c r="O61" s="25">
        <f t="shared" si="6"/>
        <v>185.9539526600301</v>
      </c>
    </row>
    <row r="62" spans="1:17" ht="15.75" outlineLevel="1" x14ac:dyDescent="0.25">
      <c r="A62" s="24" t="s">
        <v>59</v>
      </c>
      <c r="B62" s="25"/>
      <c r="C62" s="25"/>
      <c r="D62" s="25"/>
      <c r="E62" s="25"/>
      <c r="F62" s="25"/>
      <c r="G62" s="32">
        <f>(C49)/1000000</f>
        <v>-1.2417914800000001</v>
      </c>
      <c r="H62" s="27" t="e">
        <f>G62-#REF!</f>
        <v>#REF!</v>
      </c>
      <c r="I62" s="24" t="s">
        <v>59</v>
      </c>
      <c r="J62" s="25"/>
      <c r="K62" s="25"/>
      <c r="L62" s="25"/>
      <c r="M62" s="25"/>
      <c r="N62" s="25"/>
      <c r="O62" s="32">
        <f>(I49)/1000000</f>
        <v>-1.2417914800000001</v>
      </c>
      <c r="P62" s="27" t="e">
        <f>O62-#REF!</f>
        <v>#REF!</v>
      </c>
      <c r="Q62" s="37" t="e">
        <f>+#REF!</f>
        <v>#REF!</v>
      </c>
    </row>
    <row r="63" spans="1:17" ht="15.75" outlineLevel="1" x14ac:dyDescent="0.2">
      <c r="A63" s="33" t="s">
        <v>60</v>
      </c>
      <c r="B63" s="34"/>
      <c r="C63" s="34"/>
      <c r="D63" s="34"/>
      <c r="E63" s="34"/>
      <c r="F63" s="34"/>
      <c r="G63" s="35">
        <f>G61+G62</f>
        <v>184.71216118003011</v>
      </c>
      <c r="H63" s="27" t="e">
        <f>G63-#REF!</f>
        <v>#REF!</v>
      </c>
      <c r="I63" s="33" t="s">
        <v>60</v>
      </c>
      <c r="J63" s="34"/>
      <c r="K63" s="34"/>
      <c r="L63" s="34"/>
      <c r="M63" s="34"/>
      <c r="N63" s="34"/>
      <c r="O63" s="35">
        <f>O61+O62</f>
        <v>184.71216118003011</v>
      </c>
      <c r="P63" s="27" t="e">
        <f>O63-#REF!</f>
        <v>#REF!</v>
      </c>
    </row>
    <row r="66" spans="1:12" x14ac:dyDescent="0.2">
      <c r="A66" s="17" t="s">
        <v>61</v>
      </c>
      <c r="B66" s="15"/>
      <c r="C66" s="15">
        <v>192045558.34362501</v>
      </c>
      <c r="D66" s="15">
        <v>82617123.189489499</v>
      </c>
      <c r="E66" s="15">
        <v>21497391.829999998</v>
      </c>
      <c r="F66" s="15">
        <v>58514575.07</v>
      </c>
      <c r="G66" s="15">
        <v>30658259.734136</v>
      </c>
    </row>
    <row r="67" spans="1:12" x14ac:dyDescent="0.2">
      <c r="A67" s="17" t="s">
        <v>62</v>
      </c>
      <c r="B67" s="15"/>
      <c r="C67" s="15">
        <v>0</v>
      </c>
      <c r="D67" s="15">
        <v>0</v>
      </c>
      <c r="E67" s="15">
        <v>0</v>
      </c>
      <c r="F67" s="15">
        <v>0</v>
      </c>
      <c r="G67" s="15">
        <v>0</v>
      </c>
    </row>
    <row r="68" spans="1:12" x14ac:dyDescent="0.2">
      <c r="A68" s="17" t="s">
        <v>63</v>
      </c>
      <c r="B68" s="15"/>
      <c r="C68" s="15">
        <v>0</v>
      </c>
      <c r="D68" s="15">
        <v>0</v>
      </c>
      <c r="E68" s="15">
        <v>0</v>
      </c>
      <c r="F68" s="15">
        <v>0</v>
      </c>
      <c r="G68" s="15">
        <v>0</v>
      </c>
    </row>
    <row r="69" spans="1:12" x14ac:dyDescent="0.2">
      <c r="A69" s="17" t="s">
        <v>64</v>
      </c>
      <c r="B69" s="15"/>
      <c r="C69" s="15">
        <v>0</v>
      </c>
      <c r="D69" s="15">
        <v>0</v>
      </c>
      <c r="E69" s="15">
        <v>0</v>
      </c>
      <c r="F69" s="15">
        <v>0</v>
      </c>
      <c r="G69" s="15">
        <v>0</v>
      </c>
    </row>
    <row r="73" spans="1:12" ht="15" x14ac:dyDescent="0.2">
      <c r="A73" s="273" t="s">
        <v>65</v>
      </c>
      <c r="B73" s="273"/>
      <c r="C73" s="273"/>
      <c r="D73" s="273"/>
      <c r="E73" s="273"/>
      <c r="F73" s="273"/>
      <c r="G73" s="273"/>
      <c r="H73" s="273"/>
    </row>
    <row r="74" spans="1:12" ht="33" x14ac:dyDescent="0.25">
      <c r="A74" s="38"/>
      <c r="B74" s="39" t="s">
        <v>66</v>
      </c>
      <c r="C74" s="39" t="s">
        <v>67</v>
      </c>
      <c r="D74" s="39" t="s">
        <v>68</v>
      </c>
      <c r="E74" s="39" t="s">
        <v>69</v>
      </c>
      <c r="F74" s="39" t="s">
        <v>70</v>
      </c>
      <c r="G74" s="274" t="s">
        <v>71</v>
      </c>
      <c r="H74" s="274"/>
    </row>
    <row r="75" spans="1:12" x14ac:dyDescent="0.2">
      <c r="A75" s="39" t="s">
        <v>72</v>
      </c>
      <c r="B75" s="40">
        <v>44425987</v>
      </c>
      <c r="C75" s="40">
        <v>0</v>
      </c>
      <c r="D75" s="40">
        <v>0</v>
      </c>
      <c r="E75" s="40">
        <v>31015124</v>
      </c>
      <c r="F75" s="40">
        <v>777256</v>
      </c>
      <c r="G75" s="40">
        <v>0</v>
      </c>
      <c r="H75" s="40">
        <v>76218367</v>
      </c>
    </row>
    <row r="76" spans="1:12" x14ac:dyDescent="0.2">
      <c r="A76" s="39" t="s">
        <v>73</v>
      </c>
      <c r="B76" s="40">
        <v>9226179</v>
      </c>
      <c r="C76" s="47">
        <v>9313755</v>
      </c>
      <c r="D76" s="47">
        <v>123067</v>
      </c>
      <c r="E76" s="40">
        <v>980409</v>
      </c>
      <c r="F76" s="40">
        <v>0</v>
      </c>
      <c r="G76" s="40">
        <v>0</v>
      </c>
      <c r="H76" s="40">
        <v>19643409</v>
      </c>
      <c r="I76" s="41">
        <f>+K12</f>
        <v>9226178.6350000091</v>
      </c>
      <c r="J76" s="42">
        <f>+K15</f>
        <v>9190687.3350000009</v>
      </c>
      <c r="K76" s="5">
        <f>+K16</f>
        <v>246134.66</v>
      </c>
      <c r="L76" s="5">
        <f>+K19</f>
        <v>980408.58</v>
      </c>
    </row>
    <row r="77" spans="1:12" x14ac:dyDescent="0.2">
      <c r="A77" s="39" t="s">
        <v>74</v>
      </c>
      <c r="B77" s="40">
        <v>58741370</v>
      </c>
      <c r="C77" s="40">
        <v>0</v>
      </c>
      <c r="D77" s="40">
        <v>2459293</v>
      </c>
      <c r="E77" s="40">
        <v>0</v>
      </c>
      <c r="F77" s="40">
        <v>0</v>
      </c>
      <c r="G77" s="40">
        <v>0</v>
      </c>
      <c r="H77" s="40">
        <v>61200662</v>
      </c>
      <c r="I77" s="41">
        <f>+B76</f>
        <v>9226179</v>
      </c>
      <c r="J77" s="41">
        <f>+C76</f>
        <v>9313755</v>
      </c>
      <c r="K77" s="41">
        <f>+D76</f>
        <v>123067</v>
      </c>
      <c r="L77" s="41">
        <f>+E76</f>
        <v>980409</v>
      </c>
    </row>
    <row r="78" spans="1:12" ht="13.5" thickBot="1" x14ac:dyDescent="0.25">
      <c r="A78" s="39" t="s">
        <v>75</v>
      </c>
      <c r="B78" s="40">
        <v>16265584</v>
      </c>
      <c r="C78" s="40">
        <v>19082008</v>
      </c>
      <c r="D78" s="40">
        <v>842903</v>
      </c>
      <c r="E78" s="40">
        <v>0</v>
      </c>
      <c r="F78" s="40">
        <v>0</v>
      </c>
      <c r="G78" s="40">
        <v>0</v>
      </c>
      <c r="H78" s="40">
        <v>36190495</v>
      </c>
      <c r="I78" s="41">
        <f>+I76-I77</f>
        <v>-0.36499999091029167</v>
      </c>
      <c r="J78" s="41">
        <f>+J76-J77</f>
        <v>-123067.66499999911</v>
      </c>
      <c r="K78" s="41">
        <f>+K76-K77</f>
        <v>123067.66</v>
      </c>
      <c r="L78" s="41">
        <f>+L76-L77</f>
        <v>-0.42000000004190952</v>
      </c>
    </row>
    <row r="79" spans="1:12" x14ac:dyDescent="0.2">
      <c r="A79" s="43" t="s">
        <v>76</v>
      </c>
      <c r="B79" s="44">
        <v>128659119</v>
      </c>
      <c r="C79" s="44">
        <v>28395763</v>
      </c>
      <c r="D79" s="44">
        <v>3425263</v>
      </c>
      <c r="E79" s="44">
        <v>31995532</v>
      </c>
      <c r="F79" s="44">
        <v>777256</v>
      </c>
      <c r="G79" s="44">
        <v>0</v>
      </c>
      <c r="H79" s="44">
        <v>193252933</v>
      </c>
    </row>
    <row r="80" spans="1:12" x14ac:dyDescent="0.2">
      <c r="A80" s="39" t="s">
        <v>77</v>
      </c>
      <c r="B80" s="40">
        <v>127581258</v>
      </c>
      <c r="C80" s="40">
        <v>28395763</v>
      </c>
      <c r="D80" s="40">
        <v>3288697</v>
      </c>
      <c r="E80" s="40">
        <v>31974517</v>
      </c>
      <c r="F80" s="40">
        <v>777256</v>
      </c>
      <c r="G80" s="40">
        <v>-1235443</v>
      </c>
      <c r="H80" s="40">
        <v>192017490</v>
      </c>
    </row>
  </sheetData>
  <mergeCells count="2">
    <mergeCell ref="A73:H73"/>
    <mergeCell ref="G74:H74"/>
  </mergeCells>
  <pageMargins left="0.7" right="0.7" top="0.75" bottom="0.75" header="0.3" footer="0.3"/>
  <pageSetup paperSize="9" orientation="portrait" r:id="rId1"/>
  <customProperties>
    <customPr name="SheetOptions" r:id="rId2"/>
    <customPr name="WORKBKFUNCTIONCACHE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747F9-16DB-419F-9625-F0EECA4A75D4}">
  <dimension ref="A1:E61"/>
  <sheetViews>
    <sheetView showGridLines="0" tabSelected="1" view="pageBreakPreview" zoomScaleNormal="100" zoomScaleSheetLayoutView="100" workbookViewId="0"/>
  </sheetViews>
  <sheetFormatPr defaultColWidth="9.140625" defaultRowHeight="13.5" x14ac:dyDescent="0.25"/>
  <cols>
    <col min="1" max="1" width="55.7109375" style="51" customWidth="1"/>
    <col min="2" max="2" width="13.140625" style="52" customWidth="1"/>
    <col min="3" max="3" width="12.85546875" style="51" customWidth="1"/>
    <col min="4" max="4" width="11.5703125" style="52" customWidth="1"/>
    <col min="5" max="5" width="11.140625" style="51" customWidth="1"/>
    <col min="6" max="16384" width="9.140625" style="51"/>
  </cols>
  <sheetData>
    <row r="1" spans="1:5" ht="15.75" x14ac:dyDescent="0.25">
      <c r="A1" s="163" t="s">
        <v>100</v>
      </c>
      <c r="B1" s="49"/>
      <c r="C1" s="50"/>
      <c r="D1" s="49"/>
      <c r="E1" s="50"/>
    </row>
    <row r="2" spans="1:5" x14ac:dyDescent="0.25">
      <c r="A2" s="52"/>
      <c r="B2" s="53"/>
      <c r="C2" s="53"/>
      <c r="E2" s="53"/>
    </row>
    <row r="3" spans="1:5" s="55" customFormat="1" ht="18.75" x14ac:dyDescent="0.3">
      <c r="A3" s="162" t="s">
        <v>102</v>
      </c>
      <c r="B3" s="54"/>
      <c r="D3" s="54"/>
      <c r="E3" s="56"/>
    </row>
    <row r="4" spans="1:5" x14ac:dyDescent="0.25">
      <c r="A4" s="57"/>
      <c r="B4" s="53"/>
      <c r="D4" s="58"/>
      <c r="E4" s="59"/>
    </row>
    <row r="5" spans="1:5" s="60" customFormat="1" ht="15.75" thickBot="1" x14ac:dyDescent="0.3">
      <c r="A5" s="164" t="s">
        <v>6</v>
      </c>
      <c r="B5" s="165" t="s">
        <v>206</v>
      </c>
      <c r="C5" s="165" t="s">
        <v>189</v>
      </c>
      <c r="D5" s="165" t="s">
        <v>204</v>
      </c>
      <c r="E5" s="165" t="s">
        <v>12</v>
      </c>
    </row>
    <row r="6" spans="1:5" x14ac:dyDescent="0.25">
      <c r="B6" s="171" t="s">
        <v>96</v>
      </c>
      <c r="C6" s="51" t="s">
        <v>96</v>
      </c>
      <c r="D6" s="180" t="s">
        <v>96</v>
      </c>
      <c r="E6" s="57" t="s">
        <v>96</v>
      </c>
    </row>
    <row r="7" spans="1:5" ht="18" customHeight="1" x14ac:dyDescent="0.25">
      <c r="A7" s="166" t="s">
        <v>2</v>
      </c>
      <c r="B7" s="172">
        <v>223.5</v>
      </c>
      <c r="C7" s="48">
        <v>199.6</v>
      </c>
      <c r="D7" s="181">
        <v>812.5</v>
      </c>
      <c r="E7" s="48">
        <v>751.9</v>
      </c>
    </row>
    <row r="8" spans="1:5" ht="18" customHeight="1" x14ac:dyDescent="0.25">
      <c r="B8" s="172"/>
      <c r="C8" s="61"/>
      <c r="D8" s="181"/>
      <c r="E8" s="61"/>
    </row>
    <row r="9" spans="1:5" ht="18" customHeight="1" x14ac:dyDescent="0.25">
      <c r="A9" s="62" t="s">
        <v>3</v>
      </c>
      <c r="B9" s="173">
        <v>1.5</v>
      </c>
      <c r="C9" s="63">
        <v>0.7</v>
      </c>
      <c r="D9" s="181">
        <v>3.8</v>
      </c>
      <c r="E9" s="63">
        <v>9.3000000000000007</v>
      </c>
    </row>
    <row r="10" spans="1:5" ht="18" customHeight="1" x14ac:dyDescent="0.25">
      <c r="A10" s="62" t="s">
        <v>103</v>
      </c>
      <c r="B10" s="173">
        <v>-2.6</v>
      </c>
      <c r="C10" s="63">
        <v>-0.1</v>
      </c>
      <c r="D10" s="181">
        <v>-0.9</v>
      </c>
      <c r="E10" s="63">
        <v>8.6999999999999993</v>
      </c>
    </row>
    <row r="11" spans="1:5" ht="18" customHeight="1" x14ac:dyDescent="0.25">
      <c r="A11" s="62"/>
      <c r="B11" s="173"/>
      <c r="C11" s="63"/>
      <c r="D11" s="181"/>
      <c r="E11" s="63"/>
    </row>
    <row r="12" spans="1:5" ht="18" customHeight="1" x14ac:dyDescent="0.25">
      <c r="A12" s="62" t="s">
        <v>104</v>
      </c>
      <c r="B12" s="173">
        <v>-80.900000000000006</v>
      </c>
      <c r="C12" s="63">
        <v>-71.7</v>
      </c>
      <c r="D12" s="181">
        <v>-281.7</v>
      </c>
      <c r="E12" s="63">
        <v>-263.89999999999998</v>
      </c>
    </row>
    <row r="13" spans="1:5" ht="18" customHeight="1" x14ac:dyDescent="0.25">
      <c r="A13" s="62" t="s">
        <v>92</v>
      </c>
      <c r="B13" s="173">
        <v>-89.7</v>
      </c>
      <c r="C13" s="63">
        <v>-80.099999999999994</v>
      </c>
      <c r="D13" s="181">
        <v>-342.6</v>
      </c>
      <c r="E13" s="63">
        <v>-315.10000000000002</v>
      </c>
    </row>
    <row r="14" spans="1:5" ht="18" customHeight="1" x14ac:dyDescent="0.25">
      <c r="A14" s="62" t="s">
        <v>93</v>
      </c>
      <c r="B14" s="173">
        <v>-28.5</v>
      </c>
      <c r="C14" s="63">
        <v>-24.8</v>
      </c>
      <c r="D14" s="181">
        <v>-95.9</v>
      </c>
      <c r="E14" s="63">
        <v>-105.6</v>
      </c>
    </row>
    <row r="15" spans="1:5" ht="18" customHeight="1" x14ac:dyDescent="0.25">
      <c r="A15" s="64" t="s">
        <v>105</v>
      </c>
      <c r="B15" s="173">
        <v>-13.3</v>
      </c>
      <c r="C15" s="63">
        <v>-13.6</v>
      </c>
      <c r="D15" s="181">
        <v>-52.9</v>
      </c>
      <c r="E15" s="63">
        <v>-57</v>
      </c>
    </row>
    <row r="16" spans="1:5" ht="18" customHeight="1" x14ac:dyDescent="0.25">
      <c r="A16" s="62"/>
      <c r="B16" s="172"/>
      <c r="C16" s="61"/>
      <c r="D16" s="181"/>
      <c r="E16" s="61"/>
    </row>
    <row r="17" spans="1:5" ht="18" customHeight="1" x14ac:dyDescent="0.25">
      <c r="A17" s="166" t="s">
        <v>94</v>
      </c>
      <c r="B17" s="173">
        <v>9.9</v>
      </c>
      <c r="C17" s="63">
        <v>9.9</v>
      </c>
      <c r="D17" s="181">
        <v>42.2</v>
      </c>
      <c r="E17" s="63">
        <v>28.2</v>
      </c>
    </row>
    <row r="18" spans="1:5" ht="18" customHeight="1" x14ac:dyDescent="0.25">
      <c r="A18" s="62"/>
      <c r="B18" s="172"/>
      <c r="C18" s="61"/>
      <c r="D18" s="181"/>
      <c r="E18" s="61"/>
    </row>
    <row r="19" spans="1:5" ht="18" customHeight="1" x14ac:dyDescent="0.25">
      <c r="A19" s="62" t="s">
        <v>95</v>
      </c>
      <c r="B19" s="173">
        <v>-0.8</v>
      </c>
      <c r="C19" s="63">
        <v>-0.8</v>
      </c>
      <c r="D19" s="181">
        <v>-3.3</v>
      </c>
      <c r="E19" s="63">
        <v>-4.9000000000000004</v>
      </c>
    </row>
    <row r="20" spans="1:5" ht="18" customHeight="1" x14ac:dyDescent="0.25">
      <c r="A20" s="62"/>
      <c r="B20" s="173"/>
      <c r="C20" s="63"/>
      <c r="D20" s="181"/>
      <c r="E20" s="63"/>
    </row>
    <row r="21" spans="1:5" ht="18" customHeight="1" x14ac:dyDescent="0.25">
      <c r="A21" s="62" t="s">
        <v>106</v>
      </c>
      <c r="B21" s="173">
        <v>0</v>
      </c>
      <c r="C21" s="63">
        <v>0</v>
      </c>
      <c r="D21" s="181">
        <v>0</v>
      </c>
      <c r="E21" s="63">
        <v>0</v>
      </c>
    </row>
    <row r="22" spans="1:5" ht="18" customHeight="1" x14ac:dyDescent="0.25">
      <c r="A22" s="62"/>
      <c r="B22" s="172"/>
      <c r="C22" s="61"/>
      <c r="D22" s="181"/>
      <c r="E22" s="61"/>
    </row>
    <row r="23" spans="1:5" ht="18" customHeight="1" x14ac:dyDescent="0.25">
      <c r="A23" s="166" t="s">
        <v>199</v>
      </c>
      <c r="B23" s="175">
        <v>9.1</v>
      </c>
      <c r="C23" s="65">
        <v>9.1</v>
      </c>
      <c r="D23" s="181">
        <v>39</v>
      </c>
      <c r="E23" s="65">
        <v>23.3</v>
      </c>
    </row>
    <row r="24" spans="1:5" ht="18" customHeight="1" x14ac:dyDescent="0.25">
      <c r="A24" s="66"/>
      <c r="B24" s="172"/>
      <c r="C24" s="61"/>
      <c r="D24" s="181"/>
      <c r="E24" s="61"/>
    </row>
    <row r="25" spans="1:5" ht="18" customHeight="1" x14ac:dyDescent="0.25">
      <c r="A25" s="62" t="s">
        <v>107</v>
      </c>
      <c r="B25" s="173">
        <v>0.8</v>
      </c>
      <c r="C25" s="65">
        <v>-1.4</v>
      </c>
      <c r="D25" s="181">
        <v>-4.5999999999999996</v>
      </c>
      <c r="E25" s="63">
        <v>-4.3</v>
      </c>
    </row>
    <row r="26" spans="1:5" ht="18" customHeight="1" x14ac:dyDescent="0.25">
      <c r="A26" s="62"/>
      <c r="B26" s="176"/>
      <c r="C26" s="67"/>
      <c r="D26" s="181"/>
      <c r="E26" s="67"/>
    </row>
    <row r="27" spans="1:5" ht="18" customHeight="1" x14ac:dyDescent="0.25">
      <c r="A27" s="166" t="s">
        <v>108</v>
      </c>
      <c r="B27" s="172">
        <v>10</v>
      </c>
      <c r="C27" s="61">
        <v>7.7</v>
      </c>
      <c r="D27" s="181">
        <v>34.4</v>
      </c>
      <c r="E27" s="61">
        <v>19</v>
      </c>
    </row>
    <row r="28" spans="1:5" ht="18" customHeight="1" x14ac:dyDescent="0.25">
      <c r="A28" s="62"/>
      <c r="B28" s="176"/>
      <c r="C28" s="68"/>
      <c r="D28" s="181"/>
      <c r="E28" s="68"/>
    </row>
    <row r="29" spans="1:5" ht="18" customHeight="1" x14ac:dyDescent="0.25">
      <c r="A29" s="166" t="s">
        <v>109</v>
      </c>
      <c r="B29" s="172"/>
      <c r="C29" s="69"/>
      <c r="D29" s="181"/>
      <c r="E29" s="69"/>
    </row>
    <row r="30" spans="1:5" ht="18" customHeight="1" x14ac:dyDescent="0.25">
      <c r="A30" s="62" t="s">
        <v>110</v>
      </c>
      <c r="B30" s="173">
        <v>10</v>
      </c>
      <c r="C30" s="63">
        <v>7.7</v>
      </c>
      <c r="D30" s="181">
        <v>34.4</v>
      </c>
      <c r="E30" s="63">
        <v>19.100000000000001</v>
      </c>
    </row>
    <row r="31" spans="1:5" ht="18" customHeight="1" x14ac:dyDescent="0.25">
      <c r="A31" s="51" t="s">
        <v>111</v>
      </c>
      <c r="B31" s="174">
        <v>0</v>
      </c>
      <c r="C31" s="63">
        <v>0</v>
      </c>
      <c r="D31" s="174">
        <v>0</v>
      </c>
      <c r="E31" s="138">
        <v>-0.1</v>
      </c>
    </row>
    <row r="32" spans="1:5" ht="18" customHeight="1" x14ac:dyDescent="0.25">
      <c r="A32" s="62"/>
      <c r="B32" s="177"/>
      <c r="C32" s="70"/>
      <c r="D32" s="181"/>
      <c r="E32" s="70"/>
    </row>
    <row r="33" spans="1:5" ht="29.45" customHeight="1" x14ac:dyDescent="0.25">
      <c r="A33" s="167" t="s">
        <v>198</v>
      </c>
      <c r="B33" s="171"/>
      <c r="D33" s="181"/>
    </row>
    <row r="34" spans="1:5" ht="18" customHeight="1" x14ac:dyDescent="0.25">
      <c r="A34" s="51" t="s">
        <v>98</v>
      </c>
      <c r="B34" s="178">
        <v>0.26</v>
      </c>
      <c r="C34" s="71">
        <v>0.2</v>
      </c>
      <c r="D34" s="182">
        <v>0.9</v>
      </c>
      <c r="E34" s="71">
        <v>0.5</v>
      </c>
    </row>
    <row r="35" spans="1:5" ht="18" customHeight="1" thickBot="1" x14ac:dyDescent="0.3">
      <c r="A35" s="168" t="s">
        <v>101</v>
      </c>
      <c r="B35" s="179">
        <v>0.26</v>
      </c>
      <c r="C35" s="169">
        <v>0.2</v>
      </c>
      <c r="D35" s="179">
        <v>0.9</v>
      </c>
      <c r="E35" s="170">
        <v>0.5</v>
      </c>
    </row>
    <row r="36" spans="1:5" ht="18" customHeight="1" x14ac:dyDescent="0.25">
      <c r="B36" s="53" t="s">
        <v>96</v>
      </c>
      <c r="C36" s="51" t="s">
        <v>96</v>
      </c>
      <c r="D36" s="52" t="s">
        <v>96</v>
      </c>
      <c r="E36" s="51" t="s">
        <v>96</v>
      </c>
    </row>
    <row r="37" spans="1:5" ht="18" customHeight="1" x14ac:dyDescent="0.3">
      <c r="A37" s="162" t="s">
        <v>112</v>
      </c>
      <c r="B37" s="72"/>
      <c r="C37" s="73"/>
      <c r="D37" s="73"/>
      <c r="E37" s="73"/>
    </row>
    <row r="38" spans="1:5" ht="18" customHeight="1" x14ac:dyDescent="0.25">
      <c r="A38" s="74"/>
      <c r="B38" s="75"/>
      <c r="C38" s="76"/>
      <c r="D38" s="77"/>
      <c r="E38" s="76"/>
    </row>
    <row r="39" spans="1:5" ht="18" customHeight="1" thickBot="1" x14ac:dyDescent="0.3">
      <c r="A39" s="164" t="s">
        <v>6</v>
      </c>
      <c r="B39" s="165" t="s">
        <v>206</v>
      </c>
      <c r="C39" s="165" t="s">
        <v>189</v>
      </c>
      <c r="D39" s="165" t="s">
        <v>204</v>
      </c>
      <c r="E39" s="165" t="s">
        <v>12</v>
      </c>
    </row>
    <row r="40" spans="1:5" ht="18" customHeight="1" x14ac:dyDescent="0.25">
      <c r="A40" s="78"/>
      <c r="B40" s="183" t="s">
        <v>96</v>
      </c>
      <c r="C40" s="74" t="s">
        <v>96</v>
      </c>
      <c r="D40" s="180" t="s">
        <v>96</v>
      </c>
      <c r="E40" s="74" t="s">
        <v>96</v>
      </c>
    </row>
    <row r="41" spans="1:5" ht="18" customHeight="1" x14ac:dyDescent="0.25">
      <c r="A41" s="166" t="s">
        <v>108</v>
      </c>
      <c r="B41" s="172">
        <v>10</v>
      </c>
      <c r="C41" s="48">
        <v>7.7</v>
      </c>
      <c r="D41" s="181">
        <v>34.4</v>
      </c>
      <c r="E41" s="48">
        <v>19</v>
      </c>
    </row>
    <row r="42" spans="1:5" ht="18" customHeight="1" x14ac:dyDescent="0.25">
      <c r="A42" s="74"/>
      <c r="B42" s="183" t="s">
        <v>96</v>
      </c>
      <c r="C42" s="79" t="s">
        <v>96</v>
      </c>
      <c r="D42" s="181" t="s">
        <v>96</v>
      </c>
      <c r="E42" s="79" t="s">
        <v>96</v>
      </c>
    </row>
    <row r="43" spans="1:5" ht="18" customHeight="1" x14ac:dyDescent="0.25">
      <c r="A43" s="167" t="s">
        <v>113</v>
      </c>
      <c r="B43" s="183" t="s">
        <v>96</v>
      </c>
      <c r="C43" s="79" t="s">
        <v>96</v>
      </c>
      <c r="D43" s="181" t="s">
        <v>96</v>
      </c>
      <c r="E43" s="79" t="s">
        <v>96</v>
      </c>
    </row>
    <row r="44" spans="1:5" ht="18" customHeight="1" x14ac:dyDescent="0.25">
      <c r="A44" s="74"/>
      <c r="B44" s="183" t="s">
        <v>96</v>
      </c>
      <c r="C44" s="81" t="s">
        <v>96</v>
      </c>
      <c r="D44" s="181" t="s">
        <v>96</v>
      </c>
      <c r="E44" s="81" t="s">
        <v>96</v>
      </c>
    </row>
    <row r="45" spans="1:5" ht="33" customHeight="1" x14ac:dyDescent="0.25">
      <c r="A45" s="82" t="s">
        <v>114</v>
      </c>
      <c r="B45" s="263" t="s">
        <v>207</v>
      </c>
      <c r="C45" s="265" t="s">
        <v>207</v>
      </c>
      <c r="D45" s="263" t="s">
        <v>207</v>
      </c>
      <c r="E45" s="265" t="s">
        <v>207</v>
      </c>
    </row>
    <row r="46" spans="1:5" ht="18" customHeight="1" x14ac:dyDescent="0.25">
      <c r="A46" s="83" t="s">
        <v>115</v>
      </c>
      <c r="B46" s="264" t="s">
        <v>207</v>
      </c>
      <c r="C46" s="266" t="s">
        <v>207</v>
      </c>
      <c r="D46" s="264" t="s">
        <v>207</v>
      </c>
      <c r="E46" s="266" t="s">
        <v>207</v>
      </c>
    </row>
    <row r="47" spans="1:5" ht="18" customHeight="1" x14ac:dyDescent="0.25">
      <c r="A47" s="78"/>
      <c r="B47" s="186" t="s">
        <v>96</v>
      </c>
      <c r="C47" s="79" t="s">
        <v>96</v>
      </c>
      <c r="D47" s="186" t="s">
        <v>96</v>
      </c>
      <c r="E47" s="79" t="s">
        <v>96</v>
      </c>
    </row>
    <row r="48" spans="1:5" ht="18" customHeight="1" x14ac:dyDescent="0.25">
      <c r="A48" s="167" t="s">
        <v>116</v>
      </c>
      <c r="B48" s="186" t="s">
        <v>96</v>
      </c>
      <c r="C48" s="79" t="s">
        <v>96</v>
      </c>
      <c r="D48" s="186" t="s">
        <v>96</v>
      </c>
      <c r="E48" s="79" t="s">
        <v>96</v>
      </c>
    </row>
    <row r="49" spans="1:5" ht="18" customHeight="1" x14ac:dyDescent="0.25">
      <c r="A49" s="78"/>
      <c r="B49" s="186" t="s">
        <v>96</v>
      </c>
      <c r="C49" s="79" t="s">
        <v>96</v>
      </c>
      <c r="D49" s="186" t="s">
        <v>96</v>
      </c>
      <c r="E49" s="79" t="s">
        <v>96</v>
      </c>
    </row>
    <row r="50" spans="1:5" ht="18" customHeight="1" x14ac:dyDescent="0.25">
      <c r="A50" s="85" t="s">
        <v>117</v>
      </c>
      <c r="B50" s="185">
        <v>0.1</v>
      </c>
      <c r="C50" s="63">
        <v>0</v>
      </c>
      <c r="D50" s="185">
        <v>0.3</v>
      </c>
      <c r="E50" s="140">
        <v>0.1</v>
      </c>
    </row>
    <row r="51" spans="1:5" ht="18" customHeight="1" x14ac:dyDescent="0.25">
      <c r="A51" s="85" t="s">
        <v>118</v>
      </c>
      <c r="B51" s="185">
        <v>-0.7</v>
      </c>
      <c r="C51" s="140">
        <v>3.8</v>
      </c>
      <c r="D51" s="185">
        <v>-1.6</v>
      </c>
      <c r="E51" s="140">
        <v>2.9</v>
      </c>
    </row>
    <row r="52" spans="1:5" ht="18" customHeight="1" x14ac:dyDescent="0.25">
      <c r="A52" s="85" t="s">
        <v>119</v>
      </c>
      <c r="B52" s="185">
        <v>0</v>
      </c>
      <c r="C52" s="266" t="s">
        <v>207</v>
      </c>
      <c r="D52" s="185">
        <v>0</v>
      </c>
      <c r="E52" s="140">
        <v>2.6</v>
      </c>
    </row>
    <row r="53" spans="1:5" ht="18" customHeight="1" x14ac:dyDescent="0.25">
      <c r="A53" s="86" t="s">
        <v>120</v>
      </c>
      <c r="B53" s="184">
        <v>0</v>
      </c>
      <c r="C53" s="139">
        <v>0</v>
      </c>
      <c r="D53" s="184">
        <v>0</v>
      </c>
      <c r="E53" s="139">
        <v>-0.1</v>
      </c>
    </row>
    <row r="54" spans="1:5" ht="34.5" customHeight="1" x14ac:dyDescent="0.25">
      <c r="A54" s="83" t="s">
        <v>121</v>
      </c>
      <c r="B54" s="185">
        <v>-0.6</v>
      </c>
      <c r="C54" s="192">
        <v>3.8</v>
      </c>
      <c r="D54" s="185">
        <v>-1.3</v>
      </c>
      <c r="E54" s="192">
        <v>5.4</v>
      </c>
    </row>
    <row r="55" spans="1:5" ht="18" customHeight="1" x14ac:dyDescent="0.25">
      <c r="A55" s="83" t="s">
        <v>196</v>
      </c>
      <c r="B55" s="187">
        <v>-0.6</v>
      </c>
      <c r="C55" s="161">
        <v>3.7</v>
      </c>
      <c r="D55" s="187">
        <v>-1.4</v>
      </c>
      <c r="E55" s="161">
        <v>5.4</v>
      </c>
    </row>
    <row r="56" spans="1:5" ht="18" customHeight="1" x14ac:dyDescent="0.25">
      <c r="A56" s="83"/>
      <c r="B56" s="188" t="s">
        <v>96</v>
      </c>
      <c r="C56" s="84" t="s">
        <v>96</v>
      </c>
      <c r="D56" s="188" t="s">
        <v>96</v>
      </c>
      <c r="E56" s="84" t="s">
        <v>96</v>
      </c>
    </row>
    <row r="57" spans="1:5" ht="18" customHeight="1" x14ac:dyDescent="0.25">
      <c r="A57" s="83" t="s">
        <v>123</v>
      </c>
      <c r="B57" s="188">
        <v>9.3000000000000007</v>
      </c>
      <c r="C57" s="84">
        <v>11.4</v>
      </c>
      <c r="D57" s="188">
        <v>33</v>
      </c>
      <c r="E57" s="84">
        <v>24.4</v>
      </c>
    </row>
    <row r="58" spans="1:5" ht="18" customHeight="1" x14ac:dyDescent="0.25">
      <c r="A58" s="88"/>
      <c r="B58" s="189"/>
      <c r="C58" s="80"/>
      <c r="D58" s="189"/>
      <c r="E58" s="80"/>
    </row>
    <row r="59" spans="1:5" ht="18" customHeight="1" x14ac:dyDescent="0.25">
      <c r="A59" s="167" t="s">
        <v>124</v>
      </c>
      <c r="B59" s="190" t="s">
        <v>96</v>
      </c>
      <c r="C59" s="89" t="s">
        <v>96</v>
      </c>
      <c r="D59" s="190" t="s">
        <v>96</v>
      </c>
      <c r="E59" s="89" t="s">
        <v>96</v>
      </c>
    </row>
    <row r="60" spans="1:5" ht="18" customHeight="1" x14ac:dyDescent="0.25">
      <c r="A60" s="90" t="s">
        <v>110</v>
      </c>
      <c r="B60" s="191">
        <v>9.3000000000000007</v>
      </c>
      <c r="C60" s="79">
        <v>11.5</v>
      </c>
      <c r="D60" s="191">
        <v>33</v>
      </c>
      <c r="E60" s="79">
        <v>24.6</v>
      </c>
    </row>
    <row r="61" spans="1:5" ht="18" customHeight="1" thickBot="1" x14ac:dyDescent="0.3">
      <c r="A61" s="168" t="s">
        <v>111</v>
      </c>
      <c r="B61" s="246">
        <v>0</v>
      </c>
      <c r="C61" s="247">
        <v>-0.1</v>
      </c>
      <c r="D61" s="246">
        <v>0</v>
      </c>
      <c r="E61" s="247">
        <v>-0.2</v>
      </c>
    </row>
  </sheetData>
  <pageMargins left="0.74803149606299213" right="0.27559055118110237" top="0.98425196850393704" bottom="0.98425196850393704" header="0.51181102362204722" footer="0.51181102362204722"/>
  <pageSetup paperSize="9" scale="85" fitToHeight="0" orientation="portrait" horizontalDpi="1200" verticalDpi="1200" r:id="rId1"/>
  <headerFooter alignWithMargins="0"/>
  <rowBreaks count="1" manualBreakCount="1">
    <brk id="36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485FB-6982-4DC6-9667-0FE07CC8AF72}">
  <dimension ref="A1:C79"/>
  <sheetViews>
    <sheetView showGridLines="0" view="pageBreakPreview" zoomScale="85" zoomScaleNormal="115" zoomScaleSheetLayoutView="85" workbookViewId="0"/>
  </sheetViews>
  <sheetFormatPr defaultColWidth="9.140625" defaultRowHeight="13.5" x14ac:dyDescent="0.25"/>
  <cols>
    <col min="1" max="1" width="61.140625" style="51" customWidth="1"/>
    <col min="2" max="2" width="12.5703125" style="53" customWidth="1"/>
    <col min="3" max="3" width="12.5703125" style="57" customWidth="1"/>
    <col min="4" max="16384" width="9.140625" style="92"/>
  </cols>
  <sheetData>
    <row r="1" spans="1:3" ht="15.75" x14ac:dyDescent="0.25">
      <c r="A1" s="163" t="s">
        <v>100</v>
      </c>
      <c r="B1" s="197"/>
      <c r="C1" s="197"/>
    </row>
    <row r="2" spans="1:3" x14ac:dyDescent="0.25">
      <c r="A2" s="194"/>
      <c r="B2" s="198"/>
      <c r="C2" s="198"/>
    </row>
    <row r="3" spans="1:3" s="55" customFormat="1" ht="18.75" x14ac:dyDescent="0.3">
      <c r="A3" s="162" t="s">
        <v>5</v>
      </c>
      <c r="B3" s="199"/>
      <c r="C3" s="199"/>
    </row>
    <row r="4" spans="1:3" x14ac:dyDescent="0.25">
      <c r="A4" s="196"/>
      <c r="B4" s="200"/>
      <c r="C4" s="200"/>
    </row>
    <row r="5" spans="1:3" s="60" customFormat="1" ht="15.75" thickBot="1" x14ac:dyDescent="0.3">
      <c r="A5" s="164" t="s">
        <v>6</v>
      </c>
      <c r="B5" s="165" t="s">
        <v>205</v>
      </c>
      <c r="C5" s="165" t="s">
        <v>8</v>
      </c>
    </row>
    <row r="6" spans="1:3" x14ac:dyDescent="0.25">
      <c r="A6" s="66"/>
      <c r="B6" s="208" t="s">
        <v>96</v>
      </c>
      <c r="C6" s="93" t="s">
        <v>96</v>
      </c>
    </row>
    <row r="7" spans="1:3" ht="18.95" customHeight="1" x14ac:dyDescent="0.25">
      <c r="A7" s="166" t="s">
        <v>31</v>
      </c>
      <c r="B7" s="171" t="s">
        <v>96</v>
      </c>
      <c r="C7" s="8" t="s">
        <v>96</v>
      </c>
    </row>
    <row r="8" spans="1:3" ht="18.95" customHeight="1" x14ac:dyDescent="0.25">
      <c r="A8" s="201"/>
      <c r="B8" s="171" t="s">
        <v>96</v>
      </c>
      <c r="C8" s="8" t="s">
        <v>96</v>
      </c>
    </row>
    <row r="9" spans="1:3" ht="18.95" customHeight="1" x14ac:dyDescent="0.25">
      <c r="A9" s="201" t="s">
        <v>78</v>
      </c>
      <c r="B9" s="171" t="s">
        <v>96</v>
      </c>
      <c r="C9" s="8" t="s">
        <v>96</v>
      </c>
    </row>
    <row r="10" spans="1:3" ht="18.95" customHeight="1" x14ac:dyDescent="0.25">
      <c r="A10" s="57"/>
      <c r="B10" s="171" t="s">
        <v>96</v>
      </c>
      <c r="C10" s="8" t="s">
        <v>96</v>
      </c>
    </row>
    <row r="11" spans="1:3" ht="18.95" customHeight="1" x14ac:dyDescent="0.25">
      <c r="A11" s="62" t="s">
        <v>125</v>
      </c>
      <c r="B11" s="177" t="s">
        <v>96</v>
      </c>
      <c r="C11" s="94" t="s">
        <v>96</v>
      </c>
    </row>
    <row r="12" spans="1:3" ht="18.95" customHeight="1" x14ac:dyDescent="0.25">
      <c r="A12" s="95" t="s">
        <v>79</v>
      </c>
      <c r="B12" s="209">
        <v>172.1</v>
      </c>
      <c r="C12" s="87">
        <v>154</v>
      </c>
    </row>
    <row r="13" spans="1:3" ht="18.95" customHeight="1" x14ac:dyDescent="0.25">
      <c r="A13" s="95" t="s">
        <v>80</v>
      </c>
      <c r="B13" s="209">
        <v>32.5</v>
      </c>
      <c r="C13" s="87">
        <v>28.9</v>
      </c>
    </row>
    <row r="14" spans="1:3" ht="20.100000000000001" customHeight="1" x14ac:dyDescent="0.25">
      <c r="A14" s="96"/>
      <c r="B14" s="210">
        <v>204.6</v>
      </c>
      <c r="C14" s="97">
        <v>182.9</v>
      </c>
    </row>
    <row r="15" spans="1:3" ht="20.100000000000001" customHeight="1" x14ac:dyDescent="0.25">
      <c r="A15" s="66"/>
      <c r="B15" s="209"/>
      <c r="C15" s="87"/>
    </row>
    <row r="16" spans="1:3" ht="20.100000000000001" customHeight="1" x14ac:dyDescent="0.25">
      <c r="A16" s="51" t="s">
        <v>126</v>
      </c>
      <c r="B16" s="209">
        <v>153</v>
      </c>
      <c r="C16" s="87">
        <v>139.80000000000001</v>
      </c>
    </row>
    <row r="17" spans="1:3" ht="18.95" customHeight="1" x14ac:dyDescent="0.25">
      <c r="A17" s="98" t="s">
        <v>190</v>
      </c>
      <c r="B17" s="211">
        <v>69.8</v>
      </c>
      <c r="C17" s="99">
        <v>70.900000000000006</v>
      </c>
    </row>
    <row r="18" spans="1:3" ht="21.6" customHeight="1" x14ac:dyDescent="0.25">
      <c r="A18" s="62"/>
      <c r="B18" s="209">
        <v>222.8</v>
      </c>
      <c r="C18" s="87">
        <v>210.7</v>
      </c>
    </row>
    <row r="19" spans="1:3" ht="18.600000000000001" customHeight="1" x14ac:dyDescent="0.25">
      <c r="A19" s="62" t="s">
        <v>81</v>
      </c>
      <c r="B19" s="209"/>
      <c r="C19" s="87"/>
    </row>
    <row r="20" spans="1:3" ht="18.600000000000001" customHeight="1" x14ac:dyDescent="0.25">
      <c r="A20" s="100" t="s">
        <v>127</v>
      </c>
      <c r="B20" s="209">
        <v>5.6</v>
      </c>
      <c r="C20" s="87">
        <v>4.5</v>
      </c>
    </row>
    <row r="21" spans="1:3" ht="18.600000000000001" customHeight="1" x14ac:dyDescent="0.25">
      <c r="A21" s="101" t="s">
        <v>128</v>
      </c>
      <c r="B21" s="211">
        <v>2.2000000000000002</v>
      </c>
      <c r="C21" s="102">
        <v>1.3</v>
      </c>
    </row>
    <row r="22" spans="1:3" ht="20.45" customHeight="1" x14ac:dyDescent="0.25">
      <c r="A22" s="66"/>
      <c r="B22" s="209">
        <v>7.8</v>
      </c>
      <c r="C22" s="87">
        <v>5.8</v>
      </c>
    </row>
    <row r="23" spans="1:3" ht="18.95" customHeight="1" x14ac:dyDescent="0.25">
      <c r="A23" s="66"/>
      <c r="B23" s="209"/>
      <c r="C23" s="87"/>
    </row>
    <row r="24" spans="1:3" ht="18.95" customHeight="1" x14ac:dyDescent="0.25">
      <c r="A24" s="201" t="s">
        <v>129</v>
      </c>
      <c r="B24" s="209">
        <v>435.2</v>
      </c>
      <c r="C24" s="87">
        <v>399.4</v>
      </c>
    </row>
    <row r="25" spans="1:3" ht="18.95" customHeight="1" x14ac:dyDescent="0.25">
      <c r="A25" s="202"/>
      <c r="B25" s="209"/>
      <c r="C25" s="87"/>
    </row>
    <row r="26" spans="1:3" ht="15" x14ac:dyDescent="0.25">
      <c r="A26" s="201" t="s">
        <v>82</v>
      </c>
      <c r="B26" s="209"/>
      <c r="C26" s="87"/>
    </row>
    <row r="27" spans="1:3" x14ac:dyDescent="0.25">
      <c r="B27" s="209"/>
      <c r="C27" s="87"/>
    </row>
    <row r="28" spans="1:3" ht="18.95" customHeight="1" x14ac:dyDescent="0.25">
      <c r="A28" s="51" t="s">
        <v>83</v>
      </c>
      <c r="B28" s="209">
        <v>5.9</v>
      </c>
      <c r="C28" s="87">
        <v>30.7</v>
      </c>
    </row>
    <row r="29" spans="1:3" ht="18.95" customHeight="1" x14ac:dyDescent="0.25">
      <c r="A29" s="62" t="s">
        <v>10</v>
      </c>
      <c r="B29" s="209">
        <v>86.8</v>
      </c>
      <c r="C29" s="87">
        <v>82.9</v>
      </c>
    </row>
    <row r="30" spans="1:3" ht="18.95" customHeight="1" x14ac:dyDescent="0.25">
      <c r="A30" s="62" t="s">
        <v>130</v>
      </c>
      <c r="B30" s="209">
        <v>22.8</v>
      </c>
      <c r="C30" s="87">
        <v>19.399999999999999</v>
      </c>
    </row>
    <row r="31" spans="1:3" ht="18.95" customHeight="1" x14ac:dyDescent="0.25">
      <c r="A31" s="62" t="s">
        <v>131</v>
      </c>
      <c r="B31" s="209">
        <v>7.3</v>
      </c>
      <c r="C31" s="87">
        <v>3.1</v>
      </c>
    </row>
    <row r="32" spans="1:3" ht="18.95" customHeight="1" x14ac:dyDescent="0.25">
      <c r="A32" s="62" t="s">
        <v>128</v>
      </c>
      <c r="B32" s="209">
        <v>10.4</v>
      </c>
      <c r="C32" s="87">
        <v>10.9</v>
      </c>
    </row>
    <row r="33" spans="1:3" ht="18.95" customHeight="1" x14ac:dyDescent="0.25">
      <c r="A33" s="103" t="s">
        <v>132</v>
      </c>
      <c r="B33" s="211">
        <v>28.6</v>
      </c>
      <c r="C33" s="102">
        <v>50.2</v>
      </c>
    </row>
    <row r="34" spans="1:3" ht="18.95" customHeight="1" x14ac:dyDescent="0.25">
      <c r="A34" s="62"/>
      <c r="B34" s="251">
        <v>161.80000000000001</v>
      </c>
      <c r="C34" s="252">
        <v>197.2</v>
      </c>
    </row>
    <row r="35" spans="1:3" ht="9.6" customHeight="1" x14ac:dyDescent="0.25">
      <c r="A35" s="62"/>
      <c r="B35" s="251"/>
      <c r="C35" s="252"/>
    </row>
    <row r="36" spans="1:3" ht="18.95" customHeight="1" x14ac:dyDescent="0.25">
      <c r="A36" s="103" t="s">
        <v>200</v>
      </c>
      <c r="B36" s="211">
        <v>38.299999999999997</v>
      </c>
      <c r="C36" s="262">
        <v>0</v>
      </c>
    </row>
    <row r="37" spans="1:3" ht="12.6" customHeight="1" x14ac:dyDescent="0.25">
      <c r="A37" s="62"/>
      <c r="B37" s="209"/>
      <c r="C37" s="87"/>
    </row>
    <row r="38" spans="1:3" ht="20.100000000000001" customHeight="1" x14ac:dyDescent="0.25">
      <c r="A38" s="201" t="s">
        <v>84</v>
      </c>
      <c r="B38" s="209">
        <v>200</v>
      </c>
      <c r="C38" s="87">
        <v>197.2</v>
      </c>
    </row>
    <row r="39" spans="1:3" x14ac:dyDescent="0.25">
      <c r="A39" s="203"/>
      <c r="B39" s="209"/>
      <c r="C39" s="87"/>
    </row>
    <row r="40" spans="1:3" ht="20.45" customHeight="1" thickBot="1" x14ac:dyDescent="0.3">
      <c r="A40" s="248" t="s">
        <v>133</v>
      </c>
      <c r="B40" s="249">
        <v>635.29999999999995</v>
      </c>
      <c r="C40" s="250">
        <v>596.6</v>
      </c>
    </row>
    <row r="41" spans="1:3" x14ac:dyDescent="0.25">
      <c r="A41" s="94"/>
      <c r="B41" s="104" t="s">
        <v>96</v>
      </c>
      <c r="C41" s="94" t="s">
        <v>96</v>
      </c>
    </row>
    <row r="42" spans="1:3" ht="20.100000000000001" customHeight="1" x14ac:dyDescent="0.25"/>
    <row r="43" spans="1:3" ht="19.5" customHeight="1" x14ac:dyDescent="0.3">
      <c r="A43" s="162" t="s">
        <v>5</v>
      </c>
      <c r="B43" s="204"/>
      <c r="C43" s="204"/>
    </row>
    <row r="44" spans="1:3" ht="12.75" customHeight="1" x14ac:dyDescent="0.25">
      <c r="A44" s="195"/>
      <c r="B44" s="196" t="s">
        <v>96</v>
      </c>
      <c r="C44" s="196" t="s">
        <v>96</v>
      </c>
    </row>
    <row r="45" spans="1:3" ht="12.75" customHeight="1" thickBot="1" x14ac:dyDescent="0.3">
      <c r="A45" s="164" t="s">
        <v>6</v>
      </c>
      <c r="B45" s="165" t="s">
        <v>96</v>
      </c>
      <c r="C45" s="165" t="s">
        <v>96</v>
      </c>
    </row>
    <row r="46" spans="1:3" ht="20.100000000000001" customHeight="1" x14ac:dyDescent="0.25">
      <c r="A46" s="195"/>
      <c r="B46" s="212"/>
      <c r="C46" s="196"/>
    </row>
    <row r="47" spans="1:3" ht="20.100000000000001" customHeight="1" x14ac:dyDescent="0.25">
      <c r="A47" s="166" t="s">
        <v>85</v>
      </c>
      <c r="B47" s="213" t="s">
        <v>96</v>
      </c>
      <c r="C47" s="202" t="s">
        <v>96</v>
      </c>
    </row>
    <row r="48" spans="1:3" ht="20.100000000000001" customHeight="1" x14ac:dyDescent="0.25">
      <c r="A48" s="193"/>
      <c r="B48" s="214" t="s">
        <v>96</v>
      </c>
      <c r="C48" s="194" t="s">
        <v>96</v>
      </c>
    </row>
    <row r="49" spans="1:3" x14ac:dyDescent="0.25">
      <c r="A49" s="166" t="s">
        <v>134</v>
      </c>
      <c r="B49" s="214" t="s">
        <v>96</v>
      </c>
      <c r="C49" s="194" t="s">
        <v>96</v>
      </c>
    </row>
    <row r="50" spans="1:3" x14ac:dyDescent="0.25">
      <c r="A50" s="193"/>
      <c r="B50" s="214" t="s">
        <v>96</v>
      </c>
      <c r="C50" s="194" t="s">
        <v>96</v>
      </c>
    </row>
    <row r="51" spans="1:3" ht="18.95" customHeight="1" x14ac:dyDescent="0.25">
      <c r="A51" s="51" t="s">
        <v>87</v>
      </c>
      <c r="B51" s="171" t="s">
        <v>96</v>
      </c>
      <c r="C51" s="57" t="s">
        <v>96</v>
      </c>
    </row>
    <row r="52" spans="1:3" ht="18.95" customHeight="1" x14ac:dyDescent="0.25">
      <c r="A52" s="100" t="s">
        <v>135</v>
      </c>
      <c r="B52" s="209">
        <v>19.399999999999999</v>
      </c>
      <c r="C52" s="87">
        <v>19.399999999999999</v>
      </c>
    </row>
    <row r="53" spans="1:3" ht="18.95" customHeight="1" x14ac:dyDescent="0.25">
      <c r="A53" s="100" t="s">
        <v>86</v>
      </c>
      <c r="B53" s="209">
        <v>-6.3</v>
      </c>
      <c r="C53" s="87">
        <v>-5</v>
      </c>
    </row>
    <row r="54" spans="1:3" ht="18.95" customHeight="1" x14ac:dyDescent="0.25">
      <c r="A54" s="100" t="s">
        <v>136</v>
      </c>
      <c r="B54" s="209">
        <v>0.6</v>
      </c>
      <c r="C54" s="87">
        <v>0.6</v>
      </c>
    </row>
    <row r="55" spans="1:3" ht="18.95" customHeight="1" x14ac:dyDescent="0.25">
      <c r="A55" s="105" t="s">
        <v>137</v>
      </c>
      <c r="B55" s="211">
        <v>196.7</v>
      </c>
      <c r="C55" s="102">
        <v>177.5</v>
      </c>
    </row>
    <row r="56" spans="1:3" x14ac:dyDescent="0.25">
      <c r="A56" s="94"/>
      <c r="B56" s="215"/>
      <c r="C56" s="87"/>
    </row>
    <row r="57" spans="1:3" ht="21.6" customHeight="1" x14ac:dyDescent="0.25">
      <c r="A57" s="166" t="s">
        <v>88</v>
      </c>
      <c r="B57" s="209">
        <v>210.4</v>
      </c>
      <c r="C57" s="87">
        <v>192.6</v>
      </c>
    </row>
    <row r="58" spans="1:3" x14ac:dyDescent="0.25">
      <c r="A58" s="202"/>
      <c r="B58" s="209"/>
      <c r="C58" s="87"/>
    </row>
    <row r="59" spans="1:3" x14ac:dyDescent="0.25">
      <c r="A59" s="166" t="s">
        <v>17</v>
      </c>
      <c r="B59" s="209"/>
      <c r="C59" s="87"/>
    </row>
    <row r="60" spans="1:3" x14ac:dyDescent="0.25">
      <c r="A60" s="205"/>
      <c r="B60" s="209"/>
      <c r="C60" s="87"/>
    </row>
    <row r="61" spans="1:3" ht="18.95" customHeight="1" x14ac:dyDescent="0.25">
      <c r="A61" s="166" t="s">
        <v>89</v>
      </c>
      <c r="B61" s="209"/>
      <c r="C61" s="87"/>
    </row>
    <row r="62" spans="1:3" ht="18.95" customHeight="1" x14ac:dyDescent="0.25">
      <c r="A62" s="100" t="s">
        <v>138</v>
      </c>
      <c r="B62" s="209">
        <v>30.2</v>
      </c>
      <c r="C62" s="87">
        <v>28.3</v>
      </c>
    </row>
    <row r="63" spans="1:3" ht="18.95" customHeight="1" x14ac:dyDescent="0.25">
      <c r="A63" s="100" t="s">
        <v>139</v>
      </c>
      <c r="B63" s="209">
        <v>1.4</v>
      </c>
      <c r="C63" s="87">
        <v>1.4</v>
      </c>
    </row>
    <row r="64" spans="1:3" ht="18.95" customHeight="1" x14ac:dyDescent="0.25">
      <c r="A64" s="100" t="s">
        <v>140</v>
      </c>
      <c r="B64" s="209">
        <v>8.1</v>
      </c>
      <c r="C64" s="87">
        <v>7.1</v>
      </c>
    </row>
    <row r="65" spans="1:3" ht="18.95" customHeight="1" x14ac:dyDescent="0.25">
      <c r="A65" s="100" t="s">
        <v>141</v>
      </c>
      <c r="B65" s="209">
        <v>175.8</v>
      </c>
      <c r="C65" s="87">
        <v>155.4</v>
      </c>
    </row>
    <row r="66" spans="1:3" ht="18.95" customHeight="1" x14ac:dyDescent="0.25">
      <c r="A66" s="101" t="s">
        <v>142</v>
      </c>
      <c r="B66" s="211">
        <v>0.1</v>
      </c>
      <c r="C66" s="102">
        <v>0.1</v>
      </c>
    </row>
    <row r="67" spans="1:3" ht="21.6" customHeight="1" x14ac:dyDescent="0.25">
      <c r="B67" s="209">
        <v>215.5</v>
      </c>
      <c r="C67" s="87">
        <v>192.3</v>
      </c>
    </row>
    <row r="68" spans="1:3" ht="18.95" customHeight="1" x14ac:dyDescent="0.25">
      <c r="A68" s="166" t="s">
        <v>90</v>
      </c>
      <c r="B68" s="209"/>
      <c r="C68" s="87"/>
    </row>
    <row r="69" spans="1:3" ht="18.95" customHeight="1" x14ac:dyDescent="0.25">
      <c r="A69" s="100" t="s">
        <v>141</v>
      </c>
      <c r="B69" s="209">
        <v>19.899999999999999</v>
      </c>
      <c r="C69" s="87">
        <v>31.3</v>
      </c>
    </row>
    <row r="70" spans="1:3" ht="18.95" customHeight="1" x14ac:dyDescent="0.25">
      <c r="A70" s="100" t="s">
        <v>143</v>
      </c>
      <c r="B70" s="209">
        <v>172.3</v>
      </c>
      <c r="C70" s="87">
        <v>177.7</v>
      </c>
    </row>
    <row r="71" spans="1:3" s="106" customFormat="1" ht="18.95" customHeight="1" x14ac:dyDescent="0.25">
      <c r="A71" s="100" t="s">
        <v>144</v>
      </c>
      <c r="B71" s="185">
        <v>3.3</v>
      </c>
      <c r="C71" s="143">
        <v>0.3</v>
      </c>
    </row>
    <row r="72" spans="1:3" ht="18.95" customHeight="1" x14ac:dyDescent="0.25">
      <c r="A72" s="105" t="s">
        <v>140</v>
      </c>
      <c r="B72" s="211">
        <v>2.7</v>
      </c>
      <c r="C72" s="102">
        <v>2.4</v>
      </c>
    </row>
    <row r="73" spans="1:3" ht="20.25" customHeight="1" x14ac:dyDescent="0.25">
      <c r="A73" s="62"/>
      <c r="B73" s="209">
        <v>198.1</v>
      </c>
      <c r="C73" s="87">
        <v>211.8</v>
      </c>
    </row>
    <row r="74" spans="1:3" ht="14.1" customHeight="1" x14ac:dyDescent="0.25">
      <c r="A74" s="62"/>
      <c r="B74" s="209"/>
      <c r="C74" s="87"/>
    </row>
    <row r="75" spans="1:3" ht="20.25" customHeight="1" x14ac:dyDescent="0.25">
      <c r="A75" s="105" t="s">
        <v>201</v>
      </c>
      <c r="B75" s="211">
        <v>11.2</v>
      </c>
      <c r="C75" s="262">
        <v>0</v>
      </c>
    </row>
    <row r="76" spans="1:3" x14ac:dyDescent="0.25">
      <c r="A76" s="62"/>
      <c r="B76" s="209"/>
      <c r="C76" s="87"/>
    </row>
    <row r="77" spans="1:3" x14ac:dyDescent="0.25">
      <c r="A77" s="166" t="s">
        <v>145</v>
      </c>
      <c r="B77" s="209">
        <v>424.9</v>
      </c>
      <c r="C77" s="87">
        <v>404</v>
      </c>
    </row>
    <row r="78" spans="1:3" x14ac:dyDescent="0.25">
      <c r="A78" s="195"/>
      <c r="B78" s="209"/>
      <c r="C78" s="87"/>
    </row>
    <row r="79" spans="1:3" ht="14.25" thickBot="1" x14ac:dyDescent="0.3">
      <c r="A79" s="206" t="s">
        <v>146</v>
      </c>
      <c r="B79" s="216">
        <v>635.29999999999995</v>
      </c>
      <c r="C79" s="207">
        <v>596.6</v>
      </c>
    </row>
  </sheetData>
  <pageMargins left="0.74803149606299213" right="0.27559055118110237" top="0.98425196850393704" bottom="0.98425196850393704" header="0.51181102362204722" footer="0.51181102362204722"/>
  <pageSetup paperSize="9" scale="85" fitToHeight="0" orientation="portrait" horizontalDpi="1200" verticalDpi="1200" r:id="rId1"/>
  <headerFooter alignWithMargins="0"/>
  <rowBreaks count="1" manualBreakCount="1">
    <brk id="42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ADF43-147B-4735-8596-A93CD100D27D}">
  <dimension ref="A1:C54"/>
  <sheetViews>
    <sheetView showGridLines="0" view="pageBreakPreview" zoomScaleNormal="100" zoomScaleSheetLayoutView="100" workbookViewId="0"/>
  </sheetViews>
  <sheetFormatPr defaultColWidth="9.140625" defaultRowHeight="13.5" x14ac:dyDescent="0.25"/>
  <cols>
    <col min="1" max="1" width="74.42578125" style="107" customWidth="1"/>
    <col min="2" max="2" width="11.140625" style="124" customWidth="1"/>
    <col min="3" max="3" width="11.140625" style="109" customWidth="1"/>
    <col min="4" max="16384" width="9.140625" style="108"/>
  </cols>
  <sheetData>
    <row r="1" spans="1:3" ht="15.75" x14ac:dyDescent="0.25">
      <c r="A1" s="163" t="s">
        <v>100</v>
      </c>
      <c r="B1" s="91"/>
      <c r="C1" s="91"/>
    </row>
    <row r="2" spans="1:3" x14ac:dyDescent="0.25">
      <c r="A2" s="226"/>
      <c r="B2" s="109"/>
    </row>
    <row r="3" spans="1:3" s="111" customFormat="1" ht="18.75" x14ac:dyDescent="0.3">
      <c r="A3" s="227" t="s">
        <v>147</v>
      </c>
      <c r="B3" s="110"/>
      <c r="C3" s="110"/>
    </row>
    <row r="4" spans="1:3" x14ac:dyDescent="0.25">
      <c r="A4" s="112"/>
      <c r="B4" s="113"/>
      <c r="C4" s="113"/>
    </row>
    <row r="5" spans="1:3" s="114" customFormat="1" ht="15.75" thickBot="1" x14ac:dyDescent="0.3">
      <c r="A5" s="164" t="s">
        <v>6</v>
      </c>
      <c r="B5" s="228" t="s">
        <v>204</v>
      </c>
      <c r="C5" s="165" t="s">
        <v>12</v>
      </c>
    </row>
    <row r="6" spans="1:3" x14ac:dyDescent="0.25">
      <c r="A6" s="115"/>
      <c r="B6" s="217" t="s">
        <v>96</v>
      </c>
      <c r="C6" s="116" t="s">
        <v>96</v>
      </c>
    </row>
    <row r="7" spans="1:3" ht="18.95" customHeight="1" x14ac:dyDescent="0.25">
      <c r="A7" s="229" t="s">
        <v>148</v>
      </c>
      <c r="B7" s="218" t="s">
        <v>96</v>
      </c>
      <c r="C7" s="117" t="s">
        <v>96</v>
      </c>
    </row>
    <row r="8" spans="1:3" ht="15.95" customHeight="1" x14ac:dyDescent="0.25">
      <c r="A8" s="107" t="s">
        <v>108</v>
      </c>
      <c r="B8" s="219">
        <v>34.4</v>
      </c>
      <c r="C8" s="118">
        <v>19</v>
      </c>
    </row>
    <row r="9" spans="1:3" ht="18.95" customHeight="1" x14ac:dyDescent="0.25">
      <c r="A9" s="229" t="s">
        <v>197</v>
      </c>
      <c r="B9" s="219" t="s">
        <v>91</v>
      </c>
      <c r="C9" s="118" t="s">
        <v>91</v>
      </c>
    </row>
    <row r="10" spans="1:3" ht="16.5" customHeight="1" x14ac:dyDescent="0.25">
      <c r="A10" s="119" t="s">
        <v>7</v>
      </c>
      <c r="B10" s="219">
        <v>4.5999999999999996</v>
      </c>
      <c r="C10" s="118">
        <v>4.3</v>
      </c>
    </row>
    <row r="11" spans="1:3" ht="16.5" customHeight="1" x14ac:dyDescent="0.25">
      <c r="A11" s="119" t="s">
        <v>105</v>
      </c>
      <c r="B11" s="219">
        <v>52.9</v>
      </c>
      <c r="C11" s="118">
        <v>57</v>
      </c>
    </row>
    <row r="12" spans="1:3" ht="16.5" customHeight="1" x14ac:dyDescent="0.25">
      <c r="A12" s="119" t="s">
        <v>95</v>
      </c>
      <c r="B12" s="219">
        <v>3.3</v>
      </c>
      <c r="C12" s="118">
        <v>4.9000000000000004</v>
      </c>
    </row>
    <row r="13" spans="1:3" s="121" customFormat="1" ht="16.5" customHeight="1" x14ac:dyDescent="0.25">
      <c r="A13" s="119" t="s">
        <v>149</v>
      </c>
      <c r="B13" s="220" t="s">
        <v>97</v>
      </c>
      <c r="C13" s="120">
        <v>-5.7</v>
      </c>
    </row>
    <row r="14" spans="1:3" s="121" customFormat="1" ht="17.25" customHeight="1" x14ac:dyDescent="0.25">
      <c r="A14" s="119" t="s">
        <v>150</v>
      </c>
      <c r="B14" s="219">
        <v>-2.1</v>
      </c>
      <c r="C14" s="120">
        <v>8.9</v>
      </c>
    </row>
    <row r="15" spans="1:3" s="125" customFormat="1" ht="16.5" customHeight="1" x14ac:dyDescent="0.25">
      <c r="A15" s="122" t="s">
        <v>30</v>
      </c>
      <c r="B15" s="221">
        <v>-2.2000000000000002</v>
      </c>
      <c r="C15" s="123">
        <v>0.7</v>
      </c>
    </row>
    <row r="16" spans="1:3" ht="16.5" customHeight="1" x14ac:dyDescent="0.25">
      <c r="A16" s="107" t="s">
        <v>151</v>
      </c>
      <c r="B16" s="219">
        <v>90.9</v>
      </c>
      <c r="C16" s="118">
        <v>89</v>
      </c>
    </row>
    <row r="17" spans="1:3" ht="8.4499999999999993" customHeight="1" x14ac:dyDescent="0.25">
      <c r="B17" s="219" t="s">
        <v>91</v>
      </c>
      <c r="C17" s="118" t="s">
        <v>91</v>
      </c>
    </row>
    <row r="18" spans="1:3" ht="16.5" customHeight="1" x14ac:dyDescent="0.25">
      <c r="A18" s="107" t="s">
        <v>152</v>
      </c>
      <c r="B18" s="219" t="s">
        <v>91</v>
      </c>
      <c r="C18" s="118" t="s">
        <v>91</v>
      </c>
    </row>
    <row r="19" spans="1:3" ht="16.5" customHeight="1" x14ac:dyDescent="0.25">
      <c r="A19" s="119" t="s">
        <v>153</v>
      </c>
      <c r="B19" s="219">
        <v>-12.1</v>
      </c>
      <c r="C19" s="118">
        <v>0.6</v>
      </c>
    </row>
    <row r="20" spans="1:3" ht="16.5" customHeight="1" x14ac:dyDescent="0.25">
      <c r="A20" s="119" t="s">
        <v>154</v>
      </c>
      <c r="B20" s="219">
        <v>-1.9</v>
      </c>
      <c r="C20" s="118">
        <v>-9.1999999999999993</v>
      </c>
    </row>
    <row r="21" spans="1:3" ht="16.5" customHeight="1" x14ac:dyDescent="0.25">
      <c r="A21" s="122" t="s">
        <v>155</v>
      </c>
      <c r="B21" s="221">
        <v>-1</v>
      </c>
      <c r="C21" s="123">
        <v>10.7</v>
      </c>
    </row>
    <row r="22" spans="1:3" ht="16.5" customHeight="1" x14ac:dyDescent="0.25">
      <c r="A22" s="107" t="s">
        <v>152</v>
      </c>
      <c r="B22" s="219">
        <v>-15.1</v>
      </c>
      <c r="C22" s="118">
        <v>2.1</v>
      </c>
    </row>
    <row r="23" spans="1:3" ht="9.6" customHeight="1" x14ac:dyDescent="0.25">
      <c r="B23" s="219" t="s">
        <v>91</v>
      </c>
      <c r="C23" s="118" t="s">
        <v>91</v>
      </c>
    </row>
    <row r="24" spans="1:3" ht="16.5" customHeight="1" x14ac:dyDescent="0.25">
      <c r="A24" s="107" t="s">
        <v>156</v>
      </c>
      <c r="B24" s="219">
        <v>-3.7</v>
      </c>
      <c r="C24" s="118">
        <v>-3.9</v>
      </c>
    </row>
    <row r="25" spans="1:3" ht="16.5" customHeight="1" x14ac:dyDescent="0.25">
      <c r="A25" s="107" t="s">
        <v>157</v>
      </c>
      <c r="B25" s="219">
        <v>0.3</v>
      </c>
      <c r="C25" s="118">
        <v>0.4</v>
      </c>
    </row>
    <row r="26" spans="1:3" ht="16.5" customHeight="1" x14ac:dyDescent="0.25">
      <c r="A26" s="126" t="s">
        <v>158</v>
      </c>
      <c r="B26" s="221">
        <v>-6.7</v>
      </c>
      <c r="C26" s="123">
        <v>-4.5</v>
      </c>
    </row>
    <row r="27" spans="1:3" x14ac:dyDescent="0.25">
      <c r="B27" s="219" t="s">
        <v>91</v>
      </c>
      <c r="C27" s="118" t="s">
        <v>91</v>
      </c>
    </row>
    <row r="28" spans="1:3" ht="18.95" customHeight="1" x14ac:dyDescent="0.25">
      <c r="A28" s="229" t="s">
        <v>159</v>
      </c>
      <c r="B28" s="219">
        <v>65.599999999999994</v>
      </c>
      <c r="C28" s="118">
        <v>83</v>
      </c>
    </row>
    <row r="29" spans="1:3" ht="12.95" customHeight="1" x14ac:dyDescent="0.25">
      <c r="A29" s="226"/>
      <c r="B29" s="219" t="s">
        <v>91</v>
      </c>
      <c r="C29" s="118" t="s">
        <v>91</v>
      </c>
    </row>
    <row r="30" spans="1:3" ht="18.95" customHeight="1" x14ac:dyDescent="0.25">
      <c r="A30" s="229" t="s">
        <v>160</v>
      </c>
      <c r="B30" s="219" t="s">
        <v>91</v>
      </c>
      <c r="C30" s="118" t="s">
        <v>91</v>
      </c>
    </row>
    <row r="31" spans="1:3" ht="27.95" customHeight="1" x14ac:dyDescent="0.25">
      <c r="A31" s="127" t="s">
        <v>161</v>
      </c>
      <c r="B31" s="222">
        <v>-23.2</v>
      </c>
      <c r="C31" s="120">
        <v>-1.6</v>
      </c>
    </row>
    <row r="32" spans="1:3" ht="15.6" customHeight="1" x14ac:dyDescent="0.25">
      <c r="A32" s="127" t="s">
        <v>162</v>
      </c>
      <c r="B32" s="222">
        <v>-42.3</v>
      </c>
      <c r="C32" s="120">
        <v>-45</v>
      </c>
    </row>
    <row r="33" spans="1:3" ht="15.95" customHeight="1" x14ac:dyDescent="0.25">
      <c r="A33" s="119" t="s">
        <v>163</v>
      </c>
      <c r="B33" s="222">
        <v>1.7</v>
      </c>
      <c r="C33" s="118">
        <v>7.5</v>
      </c>
    </row>
    <row r="34" spans="1:3" ht="15.95" customHeight="1" x14ac:dyDescent="0.25">
      <c r="A34" s="122" t="s">
        <v>164</v>
      </c>
      <c r="B34" s="225">
        <v>-0.1</v>
      </c>
      <c r="C34" s="129">
        <v>0.1</v>
      </c>
    </row>
    <row r="35" spans="1:3" ht="9.9499999999999993" customHeight="1" x14ac:dyDescent="0.25">
      <c r="B35" s="223" t="s">
        <v>91</v>
      </c>
      <c r="C35" s="118" t="s">
        <v>91</v>
      </c>
    </row>
    <row r="36" spans="1:3" ht="20.100000000000001" customHeight="1" x14ac:dyDescent="0.25">
      <c r="A36" s="229" t="s">
        <v>165</v>
      </c>
      <c r="B36" s="222">
        <v>-63.9</v>
      </c>
      <c r="C36" s="120">
        <v>-39</v>
      </c>
    </row>
    <row r="37" spans="1:3" ht="9.9499999999999993" customHeight="1" x14ac:dyDescent="0.25">
      <c r="A37" s="229"/>
      <c r="B37" s="220" t="s">
        <v>91</v>
      </c>
      <c r="C37" s="120" t="s">
        <v>91</v>
      </c>
    </row>
    <row r="38" spans="1:3" ht="20.100000000000001" customHeight="1" x14ac:dyDescent="0.25">
      <c r="A38" s="229" t="s">
        <v>99</v>
      </c>
      <c r="B38" s="220">
        <v>1.7</v>
      </c>
      <c r="C38" s="120">
        <v>44</v>
      </c>
    </row>
    <row r="39" spans="1:3" ht="9.9499999999999993" customHeight="1" x14ac:dyDescent="0.25">
      <c r="A39" s="226"/>
      <c r="B39" s="219" t="s">
        <v>91</v>
      </c>
      <c r="C39" s="118" t="s">
        <v>91</v>
      </c>
    </row>
    <row r="40" spans="1:3" ht="20.100000000000001" customHeight="1" x14ac:dyDescent="0.25">
      <c r="A40" s="229" t="s">
        <v>166</v>
      </c>
      <c r="B40" s="219" t="s">
        <v>91</v>
      </c>
      <c r="C40" s="118" t="s">
        <v>91</v>
      </c>
    </row>
    <row r="41" spans="1:3" ht="18" customHeight="1" x14ac:dyDescent="0.25">
      <c r="A41" s="119" t="s">
        <v>167</v>
      </c>
      <c r="B41" s="220">
        <v>40</v>
      </c>
      <c r="C41" s="120">
        <v>35</v>
      </c>
    </row>
    <row r="42" spans="1:3" ht="18" customHeight="1" x14ac:dyDescent="0.25">
      <c r="A42" s="119" t="s">
        <v>168</v>
      </c>
      <c r="B42" s="220">
        <v>-55</v>
      </c>
      <c r="C42" s="120">
        <v>-20</v>
      </c>
    </row>
    <row r="43" spans="1:3" s="121" customFormat="1" ht="18" customHeight="1" x14ac:dyDescent="0.25">
      <c r="A43" s="119" t="s">
        <v>169</v>
      </c>
      <c r="B43" s="220">
        <v>25</v>
      </c>
      <c r="C43" s="120" t="s">
        <v>97</v>
      </c>
    </row>
    <row r="44" spans="1:3" ht="18" customHeight="1" x14ac:dyDescent="0.25">
      <c r="A44" s="119" t="s">
        <v>170</v>
      </c>
      <c r="B44" s="220" t="s">
        <v>97</v>
      </c>
      <c r="C44" s="120">
        <v>0.1</v>
      </c>
    </row>
    <row r="45" spans="1:3" ht="18" customHeight="1" x14ac:dyDescent="0.25">
      <c r="A45" s="119" t="s">
        <v>171</v>
      </c>
      <c r="B45" s="220">
        <v>-18.100000000000001</v>
      </c>
      <c r="C45" s="120">
        <v>-16.2</v>
      </c>
    </row>
    <row r="46" spans="1:3" ht="18" customHeight="1" x14ac:dyDescent="0.25">
      <c r="A46" s="119" t="s">
        <v>172</v>
      </c>
      <c r="B46" s="219">
        <v>-15.2</v>
      </c>
      <c r="C46" s="120">
        <v>-35</v>
      </c>
    </row>
    <row r="47" spans="1:3" ht="9.9499999999999993" customHeight="1" x14ac:dyDescent="0.25">
      <c r="A47" s="130"/>
      <c r="B47" s="224" t="s">
        <v>91</v>
      </c>
      <c r="C47" s="131" t="s">
        <v>91</v>
      </c>
    </row>
    <row r="48" spans="1:3" ht="20.100000000000001" customHeight="1" x14ac:dyDescent="0.25">
      <c r="A48" s="229" t="s">
        <v>173</v>
      </c>
      <c r="B48" s="219">
        <v>-23.4</v>
      </c>
      <c r="C48" s="118">
        <v>-36.200000000000003</v>
      </c>
    </row>
    <row r="49" spans="1:3" ht="9.9499999999999993" customHeight="1" x14ac:dyDescent="0.25">
      <c r="A49" s="229"/>
      <c r="B49" s="219" t="s">
        <v>91</v>
      </c>
      <c r="C49" s="118" t="s">
        <v>91</v>
      </c>
    </row>
    <row r="50" spans="1:3" ht="20.100000000000001" customHeight="1" x14ac:dyDescent="0.25">
      <c r="A50" s="229" t="s">
        <v>174</v>
      </c>
      <c r="B50" s="219">
        <v>-21.7</v>
      </c>
      <c r="C50" s="118">
        <v>7.8</v>
      </c>
    </row>
    <row r="51" spans="1:3" ht="20.100000000000001" customHeight="1" x14ac:dyDescent="0.25">
      <c r="A51" s="119" t="s">
        <v>175</v>
      </c>
      <c r="B51" s="219">
        <v>50.2</v>
      </c>
      <c r="C51" s="118">
        <v>41.8</v>
      </c>
    </row>
    <row r="52" spans="1:3" ht="20.100000000000001" customHeight="1" x14ac:dyDescent="0.25">
      <c r="A52" s="122" t="s">
        <v>176</v>
      </c>
      <c r="B52" s="267" t="s">
        <v>207</v>
      </c>
      <c r="C52" s="141">
        <v>0.6</v>
      </c>
    </row>
    <row r="53" spans="1:3" x14ac:dyDescent="0.25">
      <c r="A53" s="128"/>
      <c r="B53" s="219" t="s">
        <v>91</v>
      </c>
      <c r="C53" s="118" t="s">
        <v>91</v>
      </c>
    </row>
    <row r="54" spans="1:3" ht="14.25" thickBot="1" x14ac:dyDescent="0.3">
      <c r="A54" s="230" t="s">
        <v>177</v>
      </c>
      <c r="B54" s="231">
        <v>28.6</v>
      </c>
      <c r="C54" s="232">
        <v>50.2</v>
      </c>
    </row>
  </sheetData>
  <pageMargins left="0.74803149606299213" right="0.27559055118110237" top="0.98425196850393704" bottom="0.98425196850393704" header="0.51181102362204722" footer="0.51181102362204722"/>
  <pageSetup paperSize="9" scale="82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23C4E-C7F9-4BFB-92B3-B3172BAED990}">
  <dimension ref="A1:I29"/>
  <sheetViews>
    <sheetView showGridLines="0" view="pageBreakPreview" zoomScaleNormal="100" zoomScaleSheetLayoutView="100" workbookViewId="0"/>
  </sheetViews>
  <sheetFormatPr defaultColWidth="11.42578125" defaultRowHeight="18.75" x14ac:dyDescent="0.3"/>
  <cols>
    <col min="1" max="1" width="34.85546875" style="136" customWidth="1"/>
    <col min="2" max="2" width="8.5703125" style="136" customWidth="1"/>
    <col min="3" max="3" width="10.7109375" style="136" customWidth="1"/>
    <col min="4" max="4" width="9.140625" style="136" customWidth="1"/>
    <col min="5" max="5" width="11.140625" style="136" customWidth="1"/>
    <col min="6" max="6" width="9.5703125" style="136" customWidth="1"/>
    <col min="7" max="7" width="10.42578125" style="136" customWidth="1"/>
    <col min="8" max="8" width="9.5703125" style="136" customWidth="1"/>
    <col min="9" max="9" width="7.28515625" style="136" customWidth="1"/>
    <col min="10" max="16384" width="11.42578125" style="137"/>
  </cols>
  <sheetData>
    <row r="1" spans="1:9" s="6" customFormat="1" x14ac:dyDescent="0.3">
      <c r="A1" s="163" t="s">
        <v>100</v>
      </c>
      <c r="B1" s="132"/>
      <c r="C1" s="133"/>
      <c r="D1" s="133"/>
      <c r="E1" s="132"/>
      <c r="F1" s="132"/>
      <c r="G1" s="132"/>
      <c r="H1" s="132"/>
      <c r="I1" s="132"/>
    </row>
    <row r="2" spans="1:9" s="6" customFormat="1" x14ac:dyDescent="0.3">
      <c r="A2" s="134"/>
      <c r="B2" s="132"/>
      <c r="C2" s="133"/>
      <c r="D2" s="132"/>
      <c r="E2" s="132"/>
      <c r="F2" s="132"/>
      <c r="G2" s="132"/>
      <c r="H2" s="132"/>
      <c r="I2" s="132"/>
    </row>
    <row r="3" spans="1:9" s="132" customFormat="1" x14ac:dyDescent="0.3">
      <c r="A3" s="227" t="s">
        <v>178</v>
      </c>
      <c r="B3" s="233"/>
      <c r="C3" s="233"/>
      <c r="D3" s="233"/>
      <c r="E3" s="233"/>
      <c r="F3" s="233"/>
      <c r="G3" s="234"/>
      <c r="H3" s="233"/>
      <c r="I3" s="233"/>
    </row>
    <row r="4" spans="1:9" s="6" customFormat="1" x14ac:dyDescent="0.3">
      <c r="A4" s="269"/>
      <c r="B4" s="233"/>
      <c r="C4" s="235"/>
      <c r="D4" s="233"/>
      <c r="E4" s="233"/>
      <c r="F4" s="233"/>
      <c r="G4" s="233"/>
      <c r="H4" s="233"/>
      <c r="I4" s="233"/>
    </row>
    <row r="5" spans="1:9" s="135" customFormat="1" ht="120" customHeight="1" thickBot="1" x14ac:dyDescent="0.3">
      <c r="A5" s="236" t="s">
        <v>6</v>
      </c>
      <c r="B5" s="237" t="s">
        <v>191</v>
      </c>
      <c r="C5" s="237" t="s">
        <v>192</v>
      </c>
      <c r="D5" s="237" t="s">
        <v>179</v>
      </c>
      <c r="E5" s="237" t="s">
        <v>180</v>
      </c>
      <c r="F5" s="238" t="s">
        <v>193</v>
      </c>
      <c r="G5" s="237" t="s">
        <v>194</v>
      </c>
      <c r="H5" s="238" t="s">
        <v>195</v>
      </c>
      <c r="I5" s="238" t="s">
        <v>88</v>
      </c>
    </row>
    <row r="6" spans="1:9" s="6" customFormat="1" ht="18" x14ac:dyDescent="0.25">
      <c r="A6" s="144"/>
      <c r="B6" s="258"/>
      <c r="C6" s="258"/>
      <c r="D6" s="258"/>
      <c r="E6" s="258"/>
      <c r="F6" s="258"/>
      <c r="G6" s="258"/>
      <c r="H6" s="258"/>
      <c r="I6" s="258"/>
    </row>
    <row r="7" spans="1:9" s="6" customFormat="1" ht="18" x14ac:dyDescent="0.25">
      <c r="A7" s="239" t="s">
        <v>202</v>
      </c>
      <c r="B7" s="142">
        <v>19.399999999999999</v>
      </c>
      <c r="C7" s="142">
        <v>-9.6999999999999993</v>
      </c>
      <c r="D7" s="142">
        <v>-0.7</v>
      </c>
      <c r="E7" s="142">
        <v>0.6</v>
      </c>
      <c r="F7" s="142">
        <v>193.2</v>
      </c>
      <c r="G7" s="142">
        <v>202.8</v>
      </c>
      <c r="H7" s="142">
        <v>0.2</v>
      </c>
      <c r="I7" s="142">
        <v>203</v>
      </c>
    </row>
    <row r="8" spans="1:9" s="6" customFormat="1" ht="18" x14ac:dyDescent="0.25">
      <c r="A8" s="145" t="s">
        <v>181</v>
      </c>
      <c r="B8" s="142" t="s">
        <v>91</v>
      </c>
      <c r="C8" s="146" t="s">
        <v>91</v>
      </c>
      <c r="D8" s="146" t="s">
        <v>91</v>
      </c>
      <c r="E8" s="142" t="s">
        <v>91</v>
      </c>
      <c r="F8" s="146" t="s">
        <v>91</v>
      </c>
      <c r="G8" s="146" t="s">
        <v>91</v>
      </c>
      <c r="H8" s="146" t="s">
        <v>91</v>
      </c>
      <c r="I8" s="146" t="s">
        <v>91</v>
      </c>
    </row>
    <row r="9" spans="1:9" s="6" customFormat="1" ht="18" x14ac:dyDescent="0.25">
      <c r="A9" s="147" t="s">
        <v>108</v>
      </c>
      <c r="B9" s="142" t="s">
        <v>91</v>
      </c>
      <c r="C9" s="142" t="s">
        <v>91</v>
      </c>
      <c r="D9" s="142" t="s">
        <v>91</v>
      </c>
      <c r="E9" s="142" t="s">
        <v>91</v>
      </c>
      <c r="F9" s="142">
        <v>19.100000000000001</v>
      </c>
      <c r="G9" s="142">
        <v>19.100000000000001</v>
      </c>
      <c r="H9" s="142">
        <v>-0.1</v>
      </c>
      <c r="I9" s="142">
        <v>19</v>
      </c>
    </row>
    <row r="10" spans="1:9" s="6" customFormat="1" ht="18" x14ac:dyDescent="0.25">
      <c r="A10" s="148" t="s">
        <v>122</v>
      </c>
      <c r="B10" s="149" t="s">
        <v>91</v>
      </c>
      <c r="C10" s="257">
        <v>5.4</v>
      </c>
      <c r="D10" s="256">
        <v>0.1</v>
      </c>
      <c r="E10" s="257" t="s">
        <v>91</v>
      </c>
      <c r="F10" s="268" t="s">
        <v>207</v>
      </c>
      <c r="G10" s="257">
        <v>5.4</v>
      </c>
      <c r="H10" s="256">
        <v>-0.1</v>
      </c>
      <c r="I10" s="257">
        <v>5.4</v>
      </c>
    </row>
    <row r="11" spans="1:9" s="6" customFormat="1" ht="18" x14ac:dyDescent="0.25">
      <c r="A11" s="150" t="s">
        <v>182</v>
      </c>
      <c r="B11" s="142" t="s">
        <v>91</v>
      </c>
      <c r="C11" s="142">
        <v>5.4</v>
      </c>
      <c r="D11" s="140">
        <v>0.1</v>
      </c>
      <c r="E11" s="142" t="s">
        <v>91</v>
      </c>
      <c r="F11" s="142">
        <v>19.100000000000001</v>
      </c>
      <c r="G11" s="142">
        <v>24.6</v>
      </c>
      <c r="H11" s="142">
        <v>-0.2</v>
      </c>
      <c r="I11" s="142">
        <v>24.4</v>
      </c>
    </row>
    <row r="12" spans="1:9" s="6" customFormat="1" ht="18" x14ac:dyDescent="0.25">
      <c r="A12" s="150" t="s">
        <v>183</v>
      </c>
      <c r="B12" s="142" t="s">
        <v>91</v>
      </c>
      <c r="C12" s="142" t="s">
        <v>91</v>
      </c>
      <c r="D12" s="142" t="s">
        <v>91</v>
      </c>
      <c r="E12" s="142" t="s">
        <v>91</v>
      </c>
      <c r="F12" s="142" t="s">
        <v>91</v>
      </c>
      <c r="G12" s="142" t="s">
        <v>91</v>
      </c>
      <c r="H12" s="142" t="s">
        <v>91</v>
      </c>
      <c r="I12" s="142" t="s">
        <v>91</v>
      </c>
    </row>
    <row r="13" spans="1:9" s="6" customFormat="1" ht="18" x14ac:dyDescent="0.25">
      <c r="A13" s="151" t="s">
        <v>184</v>
      </c>
      <c r="B13" s="142" t="s">
        <v>91</v>
      </c>
      <c r="C13" s="142" t="s">
        <v>91</v>
      </c>
      <c r="D13" s="142" t="s">
        <v>91</v>
      </c>
      <c r="E13" s="142">
        <v>0</v>
      </c>
      <c r="F13" s="142">
        <v>0.2</v>
      </c>
      <c r="G13" s="142">
        <v>0.2</v>
      </c>
      <c r="H13" s="142" t="s">
        <v>91</v>
      </c>
      <c r="I13" s="142">
        <v>0.2</v>
      </c>
    </row>
    <row r="14" spans="1:9" s="6" customFormat="1" ht="18" x14ac:dyDescent="0.25">
      <c r="A14" s="151" t="s">
        <v>172</v>
      </c>
      <c r="B14" s="142"/>
      <c r="C14" s="142"/>
      <c r="D14" s="142"/>
      <c r="E14" s="142" t="s">
        <v>91</v>
      </c>
      <c r="F14" s="142">
        <v>-35</v>
      </c>
      <c r="G14" s="142">
        <v>-35</v>
      </c>
      <c r="H14" s="142" t="s">
        <v>91</v>
      </c>
      <c r="I14" s="142">
        <v>-35</v>
      </c>
    </row>
    <row r="15" spans="1:9" s="6" customFormat="1" ht="18" x14ac:dyDescent="0.25">
      <c r="A15" s="151" t="s">
        <v>185</v>
      </c>
      <c r="B15" s="142"/>
      <c r="C15" s="142"/>
      <c r="D15" s="142"/>
      <c r="E15" s="142" t="s">
        <v>91</v>
      </c>
      <c r="F15" s="160">
        <v>0</v>
      </c>
      <c r="G15" s="160">
        <v>0</v>
      </c>
      <c r="H15" s="160" t="s">
        <v>91</v>
      </c>
      <c r="I15" s="160">
        <v>0</v>
      </c>
    </row>
    <row r="16" spans="1:9" s="6" customFormat="1" ht="18" x14ac:dyDescent="0.25">
      <c r="A16" s="152" t="s">
        <v>186</v>
      </c>
      <c r="B16" s="153" t="s">
        <v>91</v>
      </c>
      <c r="C16" s="153" t="s">
        <v>91</v>
      </c>
      <c r="D16" s="153" t="s">
        <v>91</v>
      </c>
      <c r="E16" s="153">
        <v>0</v>
      </c>
      <c r="F16" s="153">
        <v>-34.9</v>
      </c>
      <c r="G16" s="153">
        <v>-34.9</v>
      </c>
      <c r="H16" s="153" t="s">
        <v>91</v>
      </c>
      <c r="I16" s="153">
        <v>-34.9</v>
      </c>
    </row>
    <row r="17" spans="1:9" s="6" customFormat="1" ht="18" x14ac:dyDescent="0.25">
      <c r="A17" s="154" t="s">
        <v>187</v>
      </c>
      <c r="B17" s="149" t="s">
        <v>91</v>
      </c>
      <c r="C17" s="149" t="s">
        <v>91</v>
      </c>
      <c r="D17" s="149" t="s">
        <v>91</v>
      </c>
      <c r="E17" s="149" t="s">
        <v>91</v>
      </c>
      <c r="F17" s="268">
        <v>0</v>
      </c>
      <c r="G17" s="259">
        <v>0</v>
      </c>
      <c r="H17" s="259" t="s">
        <v>91</v>
      </c>
      <c r="I17" s="259">
        <v>0</v>
      </c>
    </row>
    <row r="18" spans="1:9" s="6" customFormat="1" ht="18" x14ac:dyDescent="0.25">
      <c r="A18" s="239" t="s">
        <v>188</v>
      </c>
      <c r="B18" s="240">
        <v>19.399999999999999</v>
      </c>
      <c r="C18" s="240">
        <v>-4.3</v>
      </c>
      <c r="D18" s="240">
        <v>-0.7</v>
      </c>
      <c r="E18" s="240">
        <v>0.6</v>
      </c>
      <c r="F18" s="240">
        <v>177.5</v>
      </c>
      <c r="G18" s="240">
        <v>192.6</v>
      </c>
      <c r="H18" s="240">
        <v>0</v>
      </c>
      <c r="I18" s="240">
        <v>192.6</v>
      </c>
    </row>
    <row r="19" spans="1:9" s="6" customFormat="1" ht="18" x14ac:dyDescent="0.25">
      <c r="A19" s="155" t="s">
        <v>181</v>
      </c>
      <c r="B19" s="240" t="s">
        <v>91</v>
      </c>
      <c r="C19" s="240" t="s">
        <v>91</v>
      </c>
      <c r="D19" s="240" t="s">
        <v>91</v>
      </c>
      <c r="E19" s="240" t="s">
        <v>91</v>
      </c>
      <c r="F19" s="240" t="s">
        <v>91</v>
      </c>
      <c r="G19" s="240" t="s">
        <v>91</v>
      </c>
      <c r="H19" s="240" t="s">
        <v>91</v>
      </c>
      <c r="I19" s="240" t="s">
        <v>91</v>
      </c>
    </row>
    <row r="20" spans="1:9" s="6" customFormat="1" ht="18" x14ac:dyDescent="0.25">
      <c r="A20" s="147" t="s">
        <v>108</v>
      </c>
      <c r="B20" s="240" t="s">
        <v>91</v>
      </c>
      <c r="C20" s="240" t="s">
        <v>91</v>
      </c>
      <c r="D20" s="240" t="s">
        <v>91</v>
      </c>
      <c r="E20" s="240" t="s">
        <v>91</v>
      </c>
      <c r="F20" s="240">
        <v>34.4</v>
      </c>
      <c r="G20" s="240">
        <v>34.4</v>
      </c>
      <c r="H20" s="240">
        <v>0</v>
      </c>
      <c r="I20" s="240">
        <v>34.4</v>
      </c>
    </row>
    <row r="21" spans="1:9" s="6" customFormat="1" ht="18" x14ac:dyDescent="0.25">
      <c r="A21" s="156" t="s">
        <v>122</v>
      </c>
      <c r="B21" s="240" t="s">
        <v>91</v>
      </c>
      <c r="C21" s="240">
        <v>-1.6</v>
      </c>
      <c r="D21" s="240">
        <v>0.3</v>
      </c>
      <c r="E21" s="241" t="s">
        <v>91</v>
      </c>
      <c r="F21" s="272" t="s">
        <v>207</v>
      </c>
      <c r="G21" s="240">
        <v>-1.4</v>
      </c>
      <c r="H21" s="241">
        <v>0</v>
      </c>
      <c r="I21" s="240">
        <v>-1.4</v>
      </c>
    </row>
    <row r="22" spans="1:9" s="6" customFormat="1" ht="18" x14ac:dyDescent="0.25">
      <c r="A22" s="152" t="s">
        <v>182</v>
      </c>
      <c r="B22" s="254">
        <v>0</v>
      </c>
      <c r="C22" s="242">
        <v>-1.6</v>
      </c>
      <c r="D22" s="242">
        <v>0.3</v>
      </c>
      <c r="E22" s="240">
        <v>0</v>
      </c>
      <c r="F22" s="243">
        <v>34.299999999999997</v>
      </c>
      <c r="G22" s="243">
        <v>33</v>
      </c>
      <c r="H22" s="240">
        <v>0</v>
      </c>
      <c r="I22" s="243">
        <v>33</v>
      </c>
    </row>
    <row r="23" spans="1:9" s="6" customFormat="1" ht="18" x14ac:dyDescent="0.25">
      <c r="A23" s="155" t="s">
        <v>183</v>
      </c>
      <c r="B23" s="240" t="s">
        <v>91</v>
      </c>
      <c r="C23" s="240" t="s">
        <v>91</v>
      </c>
      <c r="D23" s="240" t="s">
        <v>91</v>
      </c>
      <c r="E23" s="240" t="s">
        <v>91</v>
      </c>
      <c r="F23" s="240" t="s">
        <v>91</v>
      </c>
      <c r="G23" s="240" t="s">
        <v>91</v>
      </c>
      <c r="H23" s="240" t="s">
        <v>91</v>
      </c>
      <c r="I23" s="240" t="s">
        <v>91</v>
      </c>
    </row>
    <row r="24" spans="1:9" s="6" customFormat="1" ht="18" x14ac:dyDescent="0.25">
      <c r="A24" s="156" t="s">
        <v>184</v>
      </c>
      <c r="B24" s="240" t="s">
        <v>91</v>
      </c>
      <c r="C24" s="240" t="s">
        <v>91</v>
      </c>
      <c r="D24" s="240" t="s">
        <v>91</v>
      </c>
      <c r="E24" s="240" t="s">
        <v>91</v>
      </c>
      <c r="F24" s="270">
        <v>0</v>
      </c>
      <c r="G24" s="270">
        <v>0</v>
      </c>
      <c r="H24" s="271" t="s">
        <v>91</v>
      </c>
      <c r="I24" s="270">
        <v>0</v>
      </c>
    </row>
    <row r="25" spans="1:9" s="6" customFormat="1" ht="18" x14ac:dyDescent="0.25">
      <c r="A25" s="156" t="s">
        <v>172</v>
      </c>
      <c r="B25" s="240" t="s">
        <v>91</v>
      </c>
      <c r="C25" s="240" t="s">
        <v>91</v>
      </c>
      <c r="D25" s="240" t="s">
        <v>91</v>
      </c>
      <c r="E25" s="240" t="s">
        <v>91</v>
      </c>
      <c r="F25" s="240">
        <v>-15.2</v>
      </c>
      <c r="G25" s="240">
        <v>-15.2</v>
      </c>
      <c r="H25" s="240" t="s">
        <v>91</v>
      </c>
      <c r="I25" s="240">
        <v>-15.2</v>
      </c>
    </row>
    <row r="26" spans="1:9" s="6" customFormat="1" ht="18" x14ac:dyDescent="0.25">
      <c r="A26" s="156" t="s">
        <v>185</v>
      </c>
      <c r="B26" s="240" t="s">
        <v>91</v>
      </c>
      <c r="C26" s="240" t="s">
        <v>91</v>
      </c>
      <c r="D26" s="240" t="s">
        <v>91</v>
      </c>
      <c r="E26" s="240" t="s">
        <v>91</v>
      </c>
      <c r="F26" s="260">
        <v>0</v>
      </c>
      <c r="G26" s="260">
        <v>0</v>
      </c>
      <c r="H26" s="261" t="s">
        <v>91</v>
      </c>
      <c r="I26" s="260">
        <v>0</v>
      </c>
    </row>
    <row r="27" spans="1:9" s="6" customFormat="1" ht="18" x14ac:dyDescent="0.25">
      <c r="A27" s="157" t="s">
        <v>186</v>
      </c>
      <c r="B27" s="255" t="s">
        <v>97</v>
      </c>
      <c r="C27" s="255" t="s">
        <v>97</v>
      </c>
      <c r="D27" s="255" t="s">
        <v>97</v>
      </c>
      <c r="E27" s="255" t="s">
        <v>97</v>
      </c>
      <c r="F27" s="243">
        <v>-15.2</v>
      </c>
      <c r="G27" s="243">
        <v>-15.2</v>
      </c>
      <c r="H27" s="255"/>
      <c r="I27" s="243">
        <v>-15.2</v>
      </c>
    </row>
    <row r="28" spans="1:9" s="6" customFormat="1" thickBot="1" x14ac:dyDescent="0.3">
      <c r="A28" s="253" t="s">
        <v>203</v>
      </c>
      <c r="B28" s="244">
        <v>19.399999999999999</v>
      </c>
      <c r="C28" s="244">
        <v>-5.9</v>
      </c>
      <c r="D28" s="244">
        <v>-0.4</v>
      </c>
      <c r="E28" s="244">
        <v>0.6</v>
      </c>
      <c r="F28" s="244">
        <v>196.7</v>
      </c>
      <c r="G28" s="244">
        <v>210.4</v>
      </c>
      <c r="H28" s="245">
        <v>0</v>
      </c>
      <c r="I28" s="244">
        <v>210.4</v>
      </c>
    </row>
    <row r="29" spans="1:9" ht="18" x14ac:dyDescent="0.25">
      <c r="A29" s="158"/>
      <c r="B29" s="159"/>
      <c r="C29" s="144"/>
      <c r="D29" s="144"/>
      <c r="E29" s="144"/>
      <c r="F29" s="144"/>
      <c r="G29" s="144"/>
      <c r="H29" s="144"/>
      <c r="I29" s="144"/>
    </row>
  </sheetData>
  <pageMargins left="0.74803149606299213" right="0.27559055118110237" top="0.98425196850393704" bottom="0.98425196850393704" header="0.51181102362204722" footer="0.51181102362204722"/>
  <pageSetup paperSize="9" scale="84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4</vt:i4>
      </vt:variant>
    </vt:vector>
  </HeadingPairs>
  <TitlesOfParts>
    <vt:vector size="9" baseType="lpstr">
      <vt:lpstr>myyntituottojen jakauma hak (2)</vt:lpstr>
      <vt:lpstr>KONSERNITULOSLASKELMA</vt:lpstr>
      <vt:lpstr>KONSERNITASE</vt:lpstr>
      <vt:lpstr>RAHAVIRTALASKELMA</vt:lpstr>
      <vt:lpstr>LASKELMA OPON MUUTOS</vt:lpstr>
      <vt:lpstr>KONSERNITASE!Tulostusalue</vt:lpstr>
      <vt:lpstr>KONSERNITULOSLASKELMA!Tulostusalue</vt:lpstr>
      <vt:lpstr>'LASKELMA OPON MUUTOS'!Tulostusalue</vt:lpstr>
      <vt:lpstr>RAHAVIRTALASKELMA!Tulostusalue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Sallmén Mikaela</dc:creator>
  <cp:lastModifiedBy>Sallmén Mikaela</cp:lastModifiedBy>
  <cp:lastPrinted>2022-01-26T11:48:40Z</cp:lastPrinted>
  <dcterms:created xsi:type="dcterms:W3CDTF">2021-10-01T05:31:31Z</dcterms:created>
  <dcterms:modified xsi:type="dcterms:W3CDTF">2022-01-26T16:55:19Z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