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326" windowWidth="15480" windowHeight="11640" tabRatio="872" activeTab="0"/>
  </bookViews>
  <sheets>
    <sheet name="INCOME STATEMENT" sheetId="1" r:id="rId1"/>
    <sheet name="COMPREHENSIVE INCOME STATEMENT" sheetId="2" r:id="rId2"/>
    <sheet name="FINANCIAL POSITION" sheetId="3" r:id="rId3"/>
    <sheet name="CHANGES IN EQUITY" sheetId="4" r:id="rId4"/>
    <sheet name="OPERATING PROFIT EXCL" sheetId="5" r:id="rId5"/>
    <sheet name="KEY FIGURES" sheetId="6" r:id="rId6"/>
    <sheet name="CASH FLOW" sheetId="7" r:id="rId7"/>
    <sheet name="SEGMENT INFORMATION" sheetId="8" r:id="rId8"/>
    <sheet name="QUARTERLY" sheetId="9" r:id="rId9"/>
    <sheet name="INTANG ASSET, PPT, CAP COMM" sheetId="10" r:id="rId10"/>
    <sheet name="RELATED-PARTY" sheetId="11" r:id="rId11"/>
    <sheet name="CONTINGENT LIABILITIE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3">#REF!</definedName>
    <definedName name="a" localSheetId="1">#REF!</definedName>
    <definedName name="a" localSheetId="11">#REF!</definedName>
    <definedName name="a" localSheetId="5">#REF!</definedName>
    <definedName name="a" localSheetId="8">#REF!</definedName>
    <definedName name="a" localSheetId="10">#REF!</definedName>
    <definedName name="a" localSheetId="7">#REF!</definedName>
    <definedName name="a">#REF!</definedName>
    <definedName name="d" localSheetId="3">#REF!</definedName>
    <definedName name="d" localSheetId="1">#REF!</definedName>
    <definedName name="d" localSheetId="11">#REF!</definedName>
    <definedName name="d" localSheetId="5">#REF!</definedName>
    <definedName name="d" localSheetId="8">#REF!</definedName>
    <definedName name="d" localSheetId="10">#REF!</definedName>
    <definedName name="d" localSheetId="7">#REF!</definedName>
    <definedName name="d">#REF!</definedName>
    <definedName name="e" localSheetId="5">#REF!</definedName>
    <definedName name="e">#REF!</definedName>
    <definedName name="f" localSheetId="3">#REF!</definedName>
    <definedName name="f" localSheetId="5">#REF!</definedName>
    <definedName name="f" localSheetId="8">#REF!</definedName>
    <definedName name="f" localSheetId="7">#REF!</definedName>
    <definedName name="f">#REF!</definedName>
    <definedName name="g" localSheetId="3">#REF!</definedName>
    <definedName name="g" localSheetId="1">#REF!</definedName>
    <definedName name="g" localSheetId="11">#REF!</definedName>
    <definedName name="g" localSheetId="5">#REF!</definedName>
    <definedName name="g" localSheetId="8">#REF!</definedName>
    <definedName name="g" localSheetId="7">#REF!</definedName>
    <definedName name="g">#REF!</definedName>
    <definedName name="h" localSheetId="3">#REF!</definedName>
    <definedName name="h" localSheetId="1">#REF!</definedName>
    <definedName name="h" localSheetId="11">#REF!</definedName>
    <definedName name="h" localSheetId="5">#REF!</definedName>
    <definedName name="h" localSheetId="8">#REF!</definedName>
    <definedName name="h" localSheetId="10">#REF!</definedName>
    <definedName name="h" localSheetId="7">#REF!</definedName>
    <definedName name="h">#REF!</definedName>
    <definedName name="j" localSheetId="3">#REF!</definedName>
    <definedName name="j" localSheetId="1">#REF!</definedName>
    <definedName name="j" localSheetId="11">#REF!</definedName>
    <definedName name="j" localSheetId="5">#REF!</definedName>
    <definedName name="j" localSheetId="8">#REF!</definedName>
    <definedName name="j" localSheetId="10">#REF!</definedName>
    <definedName name="j" localSheetId="7">#REF!</definedName>
    <definedName name="j">#REF!</definedName>
    <definedName name="k" localSheetId="1">#REF!</definedName>
    <definedName name="k" localSheetId="11">#REF!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1">#REF!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1">#REF!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1">#REF!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1">#REF!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s" localSheetId="3">#REF!</definedName>
    <definedName name="s" localSheetId="1">#REF!</definedName>
    <definedName name="s" localSheetId="11">#REF!</definedName>
    <definedName name="s" localSheetId="5">#REF!</definedName>
    <definedName name="s" localSheetId="8">#REF!</definedName>
    <definedName name="s" localSheetId="10">#REF!</definedName>
    <definedName name="s" localSheetId="7">#REF!</definedName>
    <definedName name="s">#REF!</definedName>
    <definedName name="T" localSheetId="1">#REF!</definedName>
    <definedName name="T" localSheetId="10">#REF!</definedName>
    <definedName name="T">#REF!</definedName>
    <definedName name="TASE" localSheetId="1">#REF!</definedName>
    <definedName name="TASE" localSheetId="11">#REF!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1"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1">#REF!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6">'CASH FLOW'!$A$1:$D$66</definedName>
    <definedName name="_xlnm.Print_Area" localSheetId="1">'COMPREHENSIVE INCOME STATEMENT'!$A$1:$D$22</definedName>
    <definedName name="_xlnm.Print_Area" localSheetId="11">'CONTINGENT LIABILITIES'!$A$1:$F$57</definedName>
    <definedName name="_xlnm.Print_Area" localSheetId="2">'FINANCIAL POSITION'!$A$1:$D$88</definedName>
    <definedName name="_xlnm.Print_Area" localSheetId="0">'INCOME STATEMENT'!$A$1:$E$37</definedName>
    <definedName name="_xlnm.Print_Area" localSheetId="5">'KEY FIGURES'!$A$1:$D$30</definedName>
    <definedName name="_xlnm.Print_Area" localSheetId="8">'QUARTERLY'!$A$1:$I$33</definedName>
    <definedName name="_xlnm.Print_Area" localSheetId="10">'RELATED-PARTY'!$A$1:$D$24</definedName>
    <definedName name="_xlnm.Print_Area" localSheetId="7">'SEGMENT INFORMATION'!$A$1:$H$72</definedName>
    <definedName name="u" localSheetId="1">#REF!</definedName>
    <definedName name="u" localSheetId="11">#REF!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1"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1"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fullCalcOnLoad="1"/>
</workbook>
</file>

<file path=xl/sharedStrings.xml><?xml version="1.0" encoding="utf-8"?>
<sst xmlns="http://schemas.openxmlformats.org/spreadsheetml/2006/main" count="410" uniqueCount="248">
  <si>
    <t>%</t>
  </si>
  <si>
    <t xml:space="preserve"> </t>
  </si>
  <si>
    <t xml:space="preserve">     </t>
  </si>
  <si>
    <t xml:space="preserve">LASSILA &amp; TIKANOJA </t>
  </si>
  <si>
    <t>Gearing, %</t>
  </si>
  <si>
    <t xml:space="preserve">LASSILA &amp; TIKANOJA  </t>
  </si>
  <si>
    <t>1-3/2009</t>
  </si>
  <si>
    <t>3/2009</t>
  </si>
  <si>
    <t>03/2009</t>
  </si>
  <si>
    <t>10-12/2008</t>
  </si>
  <si>
    <t>7-9/2008</t>
  </si>
  <si>
    <t>4-6/2008</t>
  </si>
  <si>
    <t>1-12/2009</t>
  </si>
  <si>
    <t>1-3/2010</t>
  </si>
  <si>
    <t>12/2009</t>
  </si>
  <si>
    <t>3/2010</t>
  </si>
  <si>
    <t>10-12/2009</t>
  </si>
  <si>
    <t>7-9/2009</t>
  </si>
  <si>
    <t>4-6/2009</t>
  </si>
  <si>
    <t>03/2010</t>
  </si>
  <si>
    <t>Net sales</t>
  </si>
  <si>
    <t>Cost of sales</t>
  </si>
  <si>
    <t>Gross profit</t>
  </si>
  <si>
    <t>Other operating income</t>
  </si>
  <si>
    <t>Selling and marketing costs</t>
  </si>
  <si>
    <t>Administrative expenses</t>
  </si>
  <si>
    <t>Other operating expenses</t>
  </si>
  <si>
    <t>Operating profit</t>
  </si>
  <si>
    <t>Finance income</t>
  </si>
  <si>
    <t>Finance costs</t>
  </si>
  <si>
    <t>Profit before tax</t>
  </si>
  <si>
    <t>Income tax expense</t>
  </si>
  <si>
    <t>Profit for the period</t>
  </si>
  <si>
    <t>EUR 1000</t>
  </si>
  <si>
    <t>Attributable to:</t>
  </si>
  <si>
    <t>Equity holders of the company</t>
  </si>
  <si>
    <t>Minority interest</t>
  </si>
  <si>
    <t>Earnings per share for profit attributable to the equity holders of the company:</t>
  </si>
  <si>
    <t>Basic earnings per share, EUR</t>
  </si>
  <si>
    <t xml:space="preserve">Diluted earnings per share, EUR </t>
  </si>
  <si>
    <t>Change %</t>
  </si>
  <si>
    <t>CONSOLIDATED STATEMENT OF COMPREHENSIVE INCOME</t>
  </si>
  <si>
    <t>Other comprehensive income, after tax</t>
  </si>
  <si>
    <t>Hedging reserve, change in fair value</t>
  </si>
  <si>
    <t>Current available-for-sale investments</t>
  </si>
  <si>
    <t>Gains in the period</t>
  </si>
  <si>
    <t>Reclassification adjustments</t>
  </si>
  <si>
    <t>Currency translation differences</t>
  </si>
  <si>
    <t>Total comprehensive income, after tax</t>
  </si>
  <si>
    <t>SEGMENT INFORMATION</t>
  </si>
  <si>
    <t>NET SALES</t>
  </si>
  <si>
    <t>Environmental Services</t>
  </si>
  <si>
    <t>Property and Office Support Services</t>
  </si>
  <si>
    <t>Renewable Energy Sources</t>
  </si>
  <si>
    <t>Eliminations</t>
  </si>
  <si>
    <t>Group admin. and other</t>
  </si>
  <si>
    <t>External</t>
  </si>
  <si>
    <t>Inter-division</t>
  </si>
  <si>
    <t>Total</t>
  </si>
  <si>
    <t>L&amp;T total</t>
  </si>
  <si>
    <t>OPERATING PROFIT</t>
  </si>
  <si>
    <t>Finance costs, net</t>
  </si>
  <si>
    <t>OTHER SEGMENT INFORMATION</t>
  </si>
  <si>
    <t>Assets</t>
  </si>
  <si>
    <t>Unallocated assets</t>
  </si>
  <si>
    <t>Liabilities</t>
  </si>
  <si>
    <t>Unallocated liabilities</t>
  </si>
  <si>
    <t>Capital expenditure</t>
  </si>
  <si>
    <t>Depreciation and amortisation</t>
  </si>
  <si>
    <t>INCOME STATEMENT BY QUARTER</t>
  </si>
  <si>
    <t>Net Sales</t>
  </si>
  <si>
    <t>Operating margin</t>
  </si>
  <si>
    <t>Inter-division net sales</t>
  </si>
  <si>
    <t xml:space="preserve">KEY FIGURES </t>
  </si>
  <si>
    <t>Earnings per share, EUR</t>
  </si>
  <si>
    <t>Earnings per share, diluted, EUR</t>
  </si>
  <si>
    <t>EVA, EUR million*</t>
  </si>
  <si>
    <t>Capital expenditure, EUR 1000</t>
  </si>
  <si>
    <t>Depreciation, amortisation and impairment, EUR 1000</t>
  </si>
  <si>
    <t>Equity per share, EUR</t>
  </si>
  <si>
    <t>Equity ratio, %</t>
  </si>
  <si>
    <t>Return on invested capital, ROI, %</t>
  </si>
  <si>
    <t>Return on equity, ROE, %</t>
  </si>
  <si>
    <t>Total number of full-time and part-time employees at end of period</t>
  </si>
  <si>
    <t>Average number of employees in full-time equivalents</t>
  </si>
  <si>
    <t>Net interest-bearing liabilities, EUR 1000</t>
  </si>
  <si>
    <t>Number of outstanding shares adjusted for issues, 1000 shares</t>
  </si>
  <si>
    <t xml:space="preserve">  average during the period</t>
  </si>
  <si>
    <t xml:space="preserve">  at end of period</t>
  </si>
  <si>
    <t xml:space="preserve">  average during the period, diluted</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</si>
  <si>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</si>
  <si>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</si>
  <si>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</si>
  <si>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</si>
  <si>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</si>
  <si>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</si>
  <si>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</si>
  <si>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</si>
  <si>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</si>
  <si>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Depreciation and impairment</t>
  </si>
  <si>
    <t>CHANGES IN PROPERTY, PLANT AND EQUIPMENT</t>
  </si>
  <si>
    <t>CAPITAL COMMITMENTS</t>
  </si>
  <si>
    <t>Intangible assets</t>
  </si>
  <si>
    <t>Property, plant and equipment</t>
  </si>
  <si>
    <t xml:space="preserve">The Group’s share of capital commitments of </t>
  </si>
  <si>
    <t>joint ventures</t>
  </si>
  <si>
    <t>CONSOLIDATED STATEMENT OF CHANGES IN EQUITY</t>
  </si>
  <si>
    <t>EUR 1 000</t>
  </si>
  <si>
    <t>Share capital</t>
  </si>
  <si>
    <t>Share premium reserve</t>
  </si>
  <si>
    <t>Revaluation and other reserves</t>
  </si>
  <si>
    <t>Retained earnings</t>
  </si>
  <si>
    <t>Equity attributable to equity holders of the company</t>
  </si>
  <si>
    <t>Total equity</t>
  </si>
  <si>
    <t>Equity at 1 January 2010</t>
  </si>
  <si>
    <t>Equity at 31 March 2010</t>
  </si>
  <si>
    <t>Equity at 1 January 2009</t>
  </si>
  <si>
    <t>Equity at 31 March 2009</t>
  </si>
  <si>
    <t>Expense recognition of share-based benefits</t>
  </si>
  <si>
    <t>Dividends paid</t>
  </si>
  <si>
    <t>Total comprehensive income</t>
  </si>
  <si>
    <t>ASSETS</t>
  </si>
  <si>
    <t>Goodwill</t>
  </si>
  <si>
    <t>Customer contracts arising from acquisitions</t>
  </si>
  <si>
    <t xml:space="preserve">Agreements on prohibition of competition </t>
  </si>
  <si>
    <t>Other intangible assets arising from business acquisitions</t>
  </si>
  <si>
    <t>Other intangible assets</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</si>
  <si>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</si>
  <si>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</si>
  <si>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</si>
  <si>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</si>
  <si>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</si>
  <si>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</si>
  <si>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</si>
  <si>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</si>
  <si>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</si>
  <si>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</si>
  <si>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</si>
  <si>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</si>
  <si>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</si>
  <si>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</si>
  <si>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</si>
  <si>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</si>
  <si>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</si>
  <si>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</si>
  <si>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</si>
  <si>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t>
  </si>
  <si>
    <t>Equity attributable to the equity holders of the company</t>
  </si>
  <si>
    <t>Other reserves</t>
  </si>
  <si>
    <t>EQUITY AND 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</si>
  <si>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</si>
  <si>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</si>
  <si>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</si>
  <si>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</si>
  <si>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</si>
  <si>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</si>
  <si>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</si>
  <si>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</si>
  <si>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</si>
  <si>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</si>
  <si>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</si>
  <si>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</si>
  <si>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CONSOLIDATED STATEMENT OF FINANCIAL POSITION</t>
  </si>
  <si>
    <t>Non-current assets</t>
  </si>
  <si>
    <t>EUR million</t>
  </si>
  <si>
    <t>Discontinuation of soil washing services</t>
  </si>
  <si>
    <t xml:space="preserve">Discontinuation of wood pellet production in Luumäki </t>
  </si>
  <si>
    <t>Refund of supplementary insurance fund of former Lassila &amp; Tikanoja</t>
  </si>
  <si>
    <t>Restructuring expenses</t>
  </si>
  <si>
    <t>Non-recurring items:</t>
  </si>
  <si>
    <t>Operating profit excluding non-recurring items</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</si>
  <si>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</si>
  <si>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</si>
  <si>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</si>
  <si>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</si>
  <si>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</si>
  <si>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</si>
  <si>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</si>
  <si>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</si>
  <si>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</si>
  <si>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</si>
  <si>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</si>
  <si>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</si>
  <si>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</si>
  <si>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</si>
  <si>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</si>
  <si>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</si>
  <si>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</si>
  <si>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</si>
  <si>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</si>
  <si>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</si>
  <si>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</si>
  <si>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</si>
  <si>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</si>
  <si>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</si>
  <si>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</si>
  <si>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Change in short-term borrowings</t>
  </si>
  <si>
    <t>Proceeds from long-term borrowings</t>
  </si>
  <si>
    <t>Repayments of long-term borrowings</t>
  </si>
  <si>
    <t>Repurchase of own shares</t>
  </si>
  <si>
    <t>Cash flows from financing activities</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</si>
  <si>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</si>
  <si>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</si>
  <si>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</si>
  <si>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</si>
  <si>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</si>
  <si>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</si>
  <si>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</si>
  <si>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Certificates of deposit</t>
  </si>
  <si>
    <t xml:space="preserve">EUR 1 000 </t>
  </si>
  <si>
    <t>RELATED-PARTY TRANSACTIONS</t>
  </si>
  <si>
    <t>(joint ventures)</t>
  </si>
  <si>
    <t>Sales</t>
  </si>
  <si>
    <t>Interest income</t>
  </si>
  <si>
    <t>Non-current receivables</t>
  </si>
  <si>
    <t>Capital loan receivable</t>
  </si>
  <si>
    <t>Current receivables</t>
  </si>
  <si>
    <t>Trade receivables</t>
  </si>
  <si>
    <t>Loan receivables</t>
  </si>
  <si>
    <t>CONTINGENT LIABILITIES</t>
  </si>
  <si>
    <t>Securities for own commitments</t>
  </si>
  <si>
    <t>Mortgages on rights of tenancy</t>
  </si>
  <si>
    <t>Company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</si>
  <si>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</si>
  <si>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</si>
  <si>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</si>
  <si>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</si>
  <si>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</si>
  <si>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</si>
  <si>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</si>
  <si>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</si>
  <si>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Interest rate swaps</t>
  </si>
  <si>
    <t>Nominal values of interest rate swaps*</t>
  </si>
  <si>
    <t>Fair value</t>
  </si>
  <si>
    <t>Nominal value of interest rate swaps**</t>
  </si>
  <si>
    <t>* Hedge accounting under IAS 39 has not been applied to these interest rate swaps. Changes in fair values have been recognised in finance income and costs.</t>
  </si>
  <si>
    <t>** The interest rate swaps are used to hedge cash flow related to a floating rate loan, and hedge accounting under IAS 39 has been applied to it. The hedges have been effective, and the changes in the fair values are shown in the consolidated statement of comprehensive income for the period. The fair values of the interest rate swaps are based on the market data at the balance sheet date.</t>
  </si>
  <si>
    <t>Currency derivates</t>
  </si>
  <si>
    <t>Changes in fair values have been recognised in finance income and costs</t>
  </si>
  <si>
    <t>Nominal values of forward contracts</t>
  </si>
  <si>
    <t>Hedge accounting under IAS 39 has not been applied to the currency derivatives.</t>
  </si>
  <si>
    <t>CONSOLIDATED INCOME STATEMENT</t>
  </si>
  <si>
    <t>BREAKDOWN OF OPERATING PROFIT EXCLUDING NON-RECURRING ITEMS</t>
  </si>
  <si>
    <t>Cash flows from operating activities per share, EUR</t>
  </si>
  <si>
    <t>* EVA = operating profit - cost calculated on invested capital (average of four quarters) before taxes. WACC: 2010 8.7%, 2009 9.4%</t>
  </si>
  <si>
    <t>Total net sales, change %</t>
  </si>
  <si>
    <t>As of 1 June 2009, business operations were regrouped into three divisions: Environmental Services, Property and Office Support Services and Renewable Energy Sources (L&amp;T Biowatti). The company’s internal reporting, as well as the segments reported externally, were changed to reflect the new divisions at the beginning of 2010. Comparative figures have been restated accordingly.</t>
  </si>
  <si>
    <t>Derivative financial instruments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</si>
</sst>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38">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2"/>
      <color indexed="10"/>
      <name val="Arial"/>
      <family val="2"/>
    </font>
    <font>
      <sz val="9"/>
      <name val="Arial"/>
      <family val="2"/>
    </font>
    <font>
      <sz val="9"/>
      <name val="MS Sans Serif"/>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4" fillId="0" borderId="0" applyNumberFormat="0" applyFill="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167" fontId="0" fillId="0" borderId="0" applyFont="0" applyFill="0" applyBorder="0" applyAlignment="0" applyProtection="0"/>
    <xf numFmtId="0" fontId="32" fillId="0" borderId="0" applyNumberFormat="0" applyFill="0" applyBorder="0" applyAlignment="0" applyProtection="0"/>
  </cellStyleXfs>
  <cellXfs count="450">
    <xf numFmtId="0" fontId="0" fillId="0" borderId="0" xfId="0" applyAlignment="1">
      <alignment/>
    </xf>
    <xf numFmtId="0" fontId="8" fillId="0" borderId="0" xfId="58" applyFont="1">
      <alignment/>
      <protection/>
    </xf>
    <xf numFmtId="0" fontId="9" fillId="0" borderId="0" xfId="58" applyFont="1">
      <alignment/>
      <protection/>
    </xf>
    <xf numFmtId="0" fontId="10" fillId="0" borderId="0" xfId="58" applyFont="1">
      <alignment/>
      <protection/>
    </xf>
    <xf numFmtId="0" fontId="11" fillId="0" borderId="0" xfId="58" applyFont="1">
      <alignment/>
      <protection/>
    </xf>
    <xf numFmtId="3" fontId="9" fillId="0" borderId="0" xfId="58" applyNumberFormat="1" applyFont="1">
      <alignment/>
      <protection/>
    </xf>
    <xf numFmtId="0" fontId="9" fillId="0" borderId="10" xfId="58" applyFont="1" applyBorder="1" applyAlignment="1">
      <alignment horizontal="left"/>
      <protection/>
    </xf>
    <xf numFmtId="0" fontId="9" fillId="0" borderId="0" xfId="58" applyFont="1" applyAlignment="1">
      <alignment horizontal="left"/>
      <protection/>
    </xf>
    <xf numFmtId="0" fontId="9" fillId="0" borderId="0" xfId="58" applyFont="1" applyBorder="1" applyAlignment="1">
      <alignment horizontal="left"/>
      <protection/>
    </xf>
    <xf numFmtId="0" fontId="11" fillId="0" borderId="0" xfId="58" applyFont="1" applyBorder="1" applyAlignment="1">
      <alignment horizontal="left"/>
      <protection/>
    </xf>
    <xf numFmtId="0" fontId="11" fillId="0" borderId="0" xfId="58" applyFont="1" applyBorder="1">
      <alignment/>
      <protection/>
    </xf>
    <xf numFmtId="0" fontId="11" fillId="0" borderId="0" xfId="58" applyFont="1" applyAlignment="1">
      <alignment horizontal="left"/>
      <protection/>
    </xf>
    <xf numFmtId="0" fontId="9" fillId="0" borderId="0" xfId="58" applyFont="1" applyBorder="1" applyAlignment="1" quotePrefix="1">
      <alignment horizontal="left"/>
      <protection/>
    </xf>
    <xf numFmtId="0" fontId="9" fillId="0" borderId="0" xfId="58" applyFont="1" applyAlignment="1" quotePrefix="1">
      <alignment horizontal="left" indent="1"/>
      <protection/>
    </xf>
    <xf numFmtId="0" fontId="9" fillId="0" borderId="10" xfId="58" applyFont="1" applyBorder="1" applyAlignment="1" quotePrefix="1">
      <alignment horizontal="left" indent="1"/>
      <protection/>
    </xf>
    <xf numFmtId="0" fontId="9" fillId="0" borderId="0" xfId="58" applyFont="1" applyAlignment="1">
      <alignment horizontal="left" indent="1"/>
      <protection/>
    </xf>
    <xf numFmtId="0" fontId="11" fillId="0" borderId="11" xfId="58" applyFont="1" applyBorder="1" applyAlignment="1">
      <alignment horizontal="left"/>
      <protection/>
    </xf>
    <xf numFmtId="0" fontId="9" fillId="0" borderId="0" xfId="58" applyFont="1" applyBorder="1">
      <alignment/>
      <protection/>
    </xf>
    <xf numFmtId="0" fontId="9" fillId="0" borderId="10" xfId="58" applyFont="1" applyBorder="1" applyAlignment="1">
      <alignment horizontal="left" indent="1"/>
      <protection/>
    </xf>
    <xf numFmtId="0" fontId="11" fillId="0" borderId="0" xfId="58" applyFont="1" applyAlignment="1">
      <alignment horizontal="left" indent="1"/>
      <protection/>
    </xf>
    <xf numFmtId="0" fontId="9" fillId="0" borderId="0" xfId="66">
      <alignment/>
      <protection/>
    </xf>
    <xf numFmtId="3" fontId="9" fillId="0" borderId="0" xfId="66" applyNumberFormat="1">
      <alignment/>
      <protection/>
    </xf>
    <xf numFmtId="0" fontId="8" fillId="0" borderId="0" xfId="70" applyFont="1" applyBorder="1">
      <alignment/>
      <protection/>
    </xf>
    <xf numFmtId="0" fontId="9" fillId="0" borderId="0" xfId="66" applyFont="1" applyBorder="1" applyAlignment="1" quotePrefix="1">
      <alignment horizontal="left"/>
      <protection/>
    </xf>
    <xf numFmtId="0" fontId="11" fillId="0" borderId="0" xfId="66" applyFont="1">
      <alignment/>
      <protection/>
    </xf>
    <xf numFmtId="0" fontId="9" fillId="0" borderId="0" xfId="66" applyFont="1">
      <alignment/>
      <protection/>
    </xf>
    <xf numFmtId="0" fontId="9" fillId="0" borderId="10" xfId="66" applyFont="1" applyBorder="1">
      <alignment/>
      <protection/>
    </xf>
    <xf numFmtId="0" fontId="9" fillId="0" borderId="0" xfId="66" applyFont="1">
      <alignment/>
      <protection/>
    </xf>
    <xf numFmtId="0" fontId="9" fillId="0" borderId="0" xfId="66" applyFont="1" applyAlignment="1">
      <alignment horizontal="left" indent="1"/>
      <protection/>
    </xf>
    <xf numFmtId="0" fontId="9" fillId="0" borderId="10" xfId="66" applyFont="1" applyBorder="1" applyAlignment="1">
      <alignment horizontal="left" indent="1"/>
      <protection/>
    </xf>
    <xf numFmtId="0" fontId="9" fillId="0" borderId="0" xfId="66" applyFont="1" applyBorder="1">
      <alignment/>
      <protection/>
    </xf>
    <xf numFmtId="0" fontId="9" fillId="0" borderId="0" xfId="66" applyFont="1" applyAlignment="1">
      <alignment horizontal="left" indent="1"/>
      <protection/>
    </xf>
    <xf numFmtId="0" fontId="9" fillId="0" borderId="0" xfId="66" applyBorder="1">
      <alignment/>
      <protection/>
    </xf>
    <xf numFmtId="0" fontId="9" fillId="0" borderId="10" xfId="66" applyFont="1" applyBorder="1" applyAlignment="1">
      <alignment horizontal="left" indent="1"/>
      <protection/>
    </xf>
    <xf numFmtId="0" fontId="11" fillId="0" borderId="0" xfId="66" applyFont="1" applyBorder="1">
      <alignment/>
      <protection/>
    </xf>
    <xf numFmtId="0" fontId="9" fillId="0" borderId="0" xfId="71" applyFont="1" applyAlignment="1">
      <alignment horizontal="left"/>
      <protection/>
    </xf>
    <xf numFmtId="0" fontId="9" fillId="0" borderId="0" xfId="71" applyFont="1">
      <alignment/>
      <protection/>
    </xf>
    <xf numFmtId="0" fontId="0" fillId="0" borderId="0" xfId="71">
      <alignment/>
      <protection/>
    </xf>
    <xf numFmtId="0" fontId="11" fillId="0" borderId="0" xfId="71" applyFont="1" applyBorder="1">
      <alignment/>
      <protection/>
    </xf>
    <xf numFmtId="0" fontId="0" fillId="0" borderId="10" xfId="71" applyBorder="1">
      <alignment/>
      <protection/>
    </xf>
    <xf numFmtId="0" fontId="9" fillId="0" borderId="0" xfId="71" applyFont="1" applyBorder="1">
      <alignment/>
      <protection/>
    </xf>
    <xf numFmtId="4" fontId="9" fillId="0" borderId="0" xfId="71" applyNumberFormat="1" applyFont="1" applyAlignment="1" applyProtection="1">
      <alignment horizontal="right"/>
      <protection/>
    </xf>
    <xf numFmtId="173" fontId="1" fillId="0" borderId="0" xfId="71" applyNumberFormat="1" applyFont="1" applyAlignment="1">
      <alignment horizontal="right"/>
      <protection/>
    </xf>
    <xf numFmtId="4" fontId="9" fillId="0" borderId="0" xfId="71" applyNumberFormat="1" applyFont="1">
      <alignment/>
      <protection/>
    </xf>
    <xf numFmtId="4" fontId="12" fillId="0" borderId="0" xfId="71" applyNumberFormat="1" applyFont="1">
      <alignment/>
      <protection/>
    </xf>
    <xf numFmtId="173" fontId="9" fillId="0" borderId="0" xfId="71" applyNumberFormat="1" applyFont="1">
      <alignment/>
      <protection/>
    </xf>
    <xf numFmtId="173" fontId="12" fillId="0" borderId="0" xfId="71" applyNumberFormat="1" applyFont="1">
      <alignment/>
      <protection/>
    </xf>
    <xf numFmtId="3" fontId="9" fillId="0" borderId="0" xfId="71" applyNumberFormat="1" applyFont="1" applyAlignment="1" quotePrefix="1">
      <alignment horizontal="right"/>
      <protection/>
    </xf>
    <xf numFmtId="3" fontId="9" fillId="0" borderId="0" xfId="71" applyNumberFormat="1" applyFont="1" applyAlignment="1">
      <alignment horizontal="right"/>
      <protection/>
    </xf>
    <xf numFmtId="0" fontId="9" fillId="0" borderId="0" xfId="65" applyFont="1" applyAlignment="1">
      <alignment horizontal="left"/>
      <protection/>
    </xf>
    <xf numFmtId="0" fontId="9" fillId="0" borderId="0" xfId="67" applyFont="1">
      <alignment/>
      <protection/>
    </xf>
    <xf numFmtId="0" fontId="11" fillId="0" borderId="0" xfId="67" applyFont="1">
      <alignment/>
      <protection/>
    </xf>
    <xf numFmtId="0" fontId="11" fillId="0" borderId="0" xfId="65" applyFont="1">
      <alignment/>
      <protection/>
    </xf>
    <xf numFmtId="0" fontId="9" fillId="0" borderId="0" xfId="65" applyFont="1">
      <alignment/>
      <protection/>
    </xf>
    <xf numFmtId="0" fontId="9" fillId="0" borderId="0" xfId="65" applyFont="1" applyBorder="1">
      <alignment/>
      <protection/>
    </xf>
    <xf numFmtId="0" fontId="11" fillId="0" borderId="0" xfId="65" applyFont="1" applyBorder="1" applyAlignment="1" quotePrefix="1">
      <alignment horizontal="right"/>
      <protection/>
    </xf>
    <xf numFmtId="0" fontId="9" fillId="0" borderId="0" xfId="69" applyFont="1">
      <alignment/>
      <protection/>
    </xf>
    <xf numFmtId="3" fontId="9" fillId="0" borderId="0" xfId="65" applyNumberFormat="1" applyFont="1">
      <alignment/>
      <protection/>
    </xf>
    <xf numFmtId="173" fontId="9" fillId="0" borderId="0" xfId="65" applyNumberFormat="1" applyFont="1" applyAlignment="1">
      <alignment horizontal="right"/>
      <protection/>
    </xf>
    <xf numFmtId="0" fontId="9" fillId="0" borderId="10" xfId="69" applyFont="1" applyBorder="1">
      <alignment/>
      <protection/>
    </xf>
    <xf numFmtId="3" fontId="9" fillId="0" borderId="10" xfId="65" applyNumberFormat="1" applyFont="1" applyBorder="1">
      <alignment/>
      <protection/>
    </xf>
    <xf numFmtId="0" fontId="11" fillId="0" borderId="0" xfId="65" applyFont="1" applyAlignment="1" quotePrefix="1">
      <alignment horizontal="right"/>
      <protection/>
    </xf>
    <xf numFmtId="0" fontId="11" fillId="0" borderId="0" xfId="65" applyFont="1" applyBorder="1" applyAlignment="1">
      <alignment horizontal="right"/>
      <protection/>
    </xf>
    <xf numFmtId="173" fontId="9" fillId="0" borderId="0" xfId="65" applyNumberFormat="1" applyFont="1">
      <alignment/>
      <protection/>
    </xf>
    <xf numFmtId="3" fontId="9" fillId="0" borderId="0" xfId="67" applyNumberFormat="1" applyFont="1" applyAlignment="1">
      <alignment horizontal="right"/>
      <protection/>
    </xf>
    <xf numFmtId="3" fontId="9" fillId="0" borderId="0" xfId="67" applyNumberFormat="1" applyFont="1">
      <alignment/>
      <protection/>
    </xf>
    <xf numFmtId="0" fontId="9" fillId="0" borderId="0" xfId="67" applyFont="1" applyBorder="1">
      <alignment/>
      <protection/>
    </xf>
    <xf numFmtId="0" fontId="11" fillId="0" borderId="0" xfId="67" applyFont="1" applyAlignment="1" quotePrefix="1">
      <alignment horizontal="left"/>
      <protection/>
    </xf>
    <xf numFmtId="3" fontId="9" fillId="0" borderId="0" xfId="67" applyNumberFormat="1" applyFont="1" applyBorder="1">
      <alignment/>
      <protection/>
    </xf>
    <xf numFmtId="0" fontId="9" fillId="0" borderId="10" xfId="67" applyFont="1" applyBorder="1">
      <alignment/>
      <protection/>
    </xf>
    <xf numFmtId="0" fontId="11" fillId="0" borderId="0" xfId="67" applyFont="1" applyBorder="1" applyAlignment="1" quotePrefix="1">
      <alignment horizontal="right"/>
      <protection/>
    </xf>
    <xf numFmtId="174" fontId="9" fillId="0" borderId="0" xfId="67" applyNumberFormat="1" applyFont="1">
      <alignment/>
      <protection/>
    </xf>
    <xf numFmtId="176" fontId="9" fillId="0" borderId="0" xfId="67" applyNumberFormat="1" applyFont="1">
      <alignment/>
      <protection/>
    </xf>
    <xf numFmtId="173" fontId="9" fillId="0" borderId="0" xfId="65" applyNumberFormat="1" applyFont="1" applyBorder="1">
      <alignment/>
      <protection/>
    </xf>
    <xf numFmtId="0" fontId="11" fillId="0" borderId="0" xfId="68" applyFont="1">
      <alignment/>
      <protection/>
    </xf>
    <xf numFmtId="0" fontId="9" fillId="0" borderId="0" xfId="68">
      <alignment/>
      <protection/>
    </xf>
    <xf numFmtId="6" fontId="9" fillId="0" borderId="10" xfId="68" applyNumberFormat="1" applyFont="1" applyBorder="1" applyAlignment="1">
      <alignment horizontal="left"/>
      <protection/>
    </xf>
    <xf numFmtId="0" fontId="9" fillId="0" borderId="0" xfId="68" applyFont="1">
      <alignment/>
      <protection/>
    </xf>
    <xf numFmtId="3" fontId="9" fillId="0" borderId="0" xfId="73" applyNumberFormat="1" applyFont="1">
      <alignment/>
      <protection/>
    </xf>
    <xf numFmtId="6" fontId="9" fillId="0" borderId="0" xfId="68" applyNumberFormat="1" applyFont="1" applyBorder="1" applyAlignment="1">
      <alignment horizontal="left"/>
      <protection/>
    </xf>
    <xf numFmtId="0" fontId="9" fillId="0" borderId="0" xfId="68" applyFont="1">
      <alignment/>
      <protection/>
    </xf>
    <xf numFmtId="3" fontId="9" fillId="0" borderId="0" xfId="71" applyNumberFormat="1" applyFont="1" applyFill="1" applyAlignment="1" quotePrefix="1">
      <alignment horizontal="right"/>
      <protection/>
    </xf>
    <xf numFmtId="3" fontId="9" fillId="0" borderId="0" xfId="65" applyNumberFormat="1" applyFont="1" applyFill="1">
      <alignment/>
      <protection/>
    </xf>
    <xf numFmtId="3" fontId="9" fillId="0" borderId="10" xfId="65" applyNumberFormat="1" applyFont="1" applyFill="1" applyBorder="1">
      <alignment/>
      <protection/>
    </xf>
    <xf numFmtId="0" fontId="9" fillId="0" borderId="0" xfId="67" applyFont="1" applyAlignment="1">
      <alignment horizontal="right"/>
      <protection/>
    </xf>
    <xf numFmtId="0" fontId="9" fillId="0" borderId="0" xfId="74">
      <alignment/>
      <protection/>
    </xf>
    <xf numFmtId="164" fontId="9" fillId="0" borderId="10" xfId="58" applyNumberFormat="1" applyFont="1" applyBorder="1">
      <alignment/>
      <protection/>
    </xf>
    <xf numFmtId="0" fontId="9" fillId="0" borderId="0" xfId="74" applyFont="1">
      <alignment/>
      <protection/>
    </xf>
    <xf numFmtId="0" fontId="9" fillId="0" borderId="0" xfId="58" applyFont="1" applyBorder="1" applyAlignment="1">
      <alignment horizontal="left" vertical="center"/>
      <protection/>
    </xf>
    <xf numFmtId="0" fontId="0" fillId="0" borderId="0" xfId="0" applyAlignment="1">
      <alignment vertical="center"/>
    </xf>
    <xf numFmtId="0" fontId="9" fillId="0" borderId="0" xfId="74" applyFont="1" applyBorder="1">
      <alignment/>
      <protection/>
    </xf>
    <xf numFmtId="0" fontId="11" fillId="0" borderId="0" xfId="74" applyFont="1">
      <alignment/>
      <protection/>
    </xf>
    <xf numFmtId="0" fontId="13" fillId="0" borderId="0" xfId="66" applyFont="1">
      <alignment/>
      <protection/>
    </xf>
    <xf numFmtId="4" fontId="9" fillId="0" borderId="0" xfId="71" applyNumberFormat="1" applyFont="1" applyFill="1">
      <alignment/>
      <protection/>
    </xf>
    <xf numFmtId="0" fontId="8" fillId="0" borderId="0" xfId="71" applyFont="1" applyBorder="1">
      <alignment/>
      <protection/>
    </xf>
    <xf numFmtId="0" fontId="8" fillId="0" borderId="0" xfId="67" applyFont="1">
      <alignment/>
      <protection/>
    </xf>
    <xf numFmtId="3" fontId="9" fillId="0" borderId="0" xfId="61" applyNumberFormat="1" applyFont="1" applyBorder="1" applyAlignment="1" applyProtection="1">
      <alignment horizontal="right"/>
      <protection/>
    </xf>
    <xf numFmtId="3" fontId="11" fillId="0" borderId="0" xfId="61" applyNumberFormat="1" applyFont="1" applyBorder="1" applyAlignment="1" applyProtection="1">
      <alignment horizontal="right"/>
      <protection/>
    </xf>
    <xf numFmtId="0" fontId="9" fillId="0" borderId="0" xfId="61" applyFont="1" applyBorder="1">
      <alignment/>
      <protection/>
    </xf>
    <xf numFmtId="3" fontId="14" fillId="0" borderId="0" xfId="61" applyNumberFormat="1" applyFont="1" applyBorder="1" applyAlignment="1" applyProtection="1">
      <alignment horizontal="right"/>
      <protection/>
    </xf>
    <xf numFmtId="3" fontId="11" fillId="0" borderId="0" xfId="61" applyNumberFormat="1" applyFont="1" applyBorder="1">
      <alignment/>
      <protection/>
    </xf>
    <xf numFmtId="2" fontId="9" fillId="0" borderId="0" xfId="61" applyNumberFormat="1" applyFont="1" applyBorder="1">
      <alignment/>
      <protection/>
    </xf>
    <xf numFmtId="0" fontId="9" fillId="0" borderId="0" xfId="61" applyFont="1" applyBorder="1" applyAlignment="1" applyProtection="1">
      <alignment horizontal="left"/>
      <protection/>
    </xf>
    <xf numFmtId="0" fontId="11" fillId="0" borderId="0" xfId="61" applyFont="1" applyBorder="1" applyAlignment="1" applyProtection="1">
      <alignment horizontal="left"/>
      <protection/>
    </xf>
    <xf numFmtId="0" fontId="11" fillId="0" borderId="0" xfId="61" applyFont="1" applyBorder="1" applyAlignment="1" applyProtection="1" quotePrefix="1">
      <alignment horizontal="left"/>
      <protection/>
    </xf>
    <xf numFmtId="0" fontId="14" fillId="0" borderId="0" xfId="61" applyFont="1" applyBorder="1" applyAlignment="1" applyProtection="1">
      <alignment horizontal="left"/>
      <protection/>
    </xf>
    <xf numFmtId="0" fontId="11" fillId="0" borderId="0" xfId="61" applyFont="1" applyBorder="1">
      <alignment/>
      <protection/>
    </xf>
    <xf numFmtId="0" fontId="11" fillId="0" borderId="0" xfId="58" applyFont="1" applyBorder="1" applyAlignment="1">
      <alignment wrapText="1"/>
      <protection/>
    </xf>
    <xf numFmtId="3" fontId="9" fillId="0" borderId="0" xfId="58" applyNumberFormat="1" applyFont="1" applyFill="1">
      <alignment/>
      <protection/>
    </xf>
    <xf numFmtId="3" fontId="9" fillId="0" borderId="10" xfId="58" applyNumberFormat="1" applyFont="1" applyFill="1" applyBorder="1">
      <alignment/>
      <protection/>
    </xf>
    <xf numFmtId="3" fontId="9" fillId="0" borderId="0" xfId="58" applyNumberFormat="1" applyFont="1" applyFill="1" applyBorder="1">
      <alignment/>
      <protection/>
    </xf>
    <xf numFmtId="0" fontId="9" fillId="0" borderId="0" xfId="58" applyFont="1" applyFill="1">
      <alignment/>
      <protection/>
    </xf>
    <xf numFmtId="3" fontId="9" fillId="0" borderId="12" xfId="58" applyNumberFormat="1" applyFont="1" applyFill="1" applyBorder="1">
      <alignment/>
      <protection/>
    </xf>
    <xf numFmtId="0" fontId="9" fillId="0" borderId="0" xfId="58" applyFont="1" applyFill="1" applyBorder="1">
      <alignment/>
      <protection/>
    </xf>
    <xf numFmtId="14" fontId="11" fillId="0" borderId="10" xfId="60" applyNumberFormat="1" applyFont="1" applyFill="1" applyBorder="1" applyAlignment="1" quotePrefix="1">
      <alignment horizontal="right"/>
      <protection/>
    </xf>
    <xf numFmtId="3" fontId="9" fillId="0" borderId="11" xfId="58" applyNumberFormat="1" applyFont="1" applyFill="1" applyBorder="1">
      <alignment/>
      <protection/>
    </xf>
    <xf numFmtId="4" fontId="9" fillId="0" borderId="0" xfId="66" applyNumberFormat="1" applyFill="1">
      <alignment/>
      <protection/>
    </xf>
    <xf numFmtId="3" fontId="9" fillId="0" borderId="0" xfId="66" applyNumberFormat="1" applyFill="1">
      <alignment/>
      <protection/>
    </xf>
    <xf numFmtId="3" fontId="9" fillId="0" borderId="10" xfId="66" applyNumberFormat="1" applyFont="1" applyFill="1" applyBorder="1">
      <alignment/>
      <protection/>
    </xf>
    <xf numFmtId="3" fontId="11" fillId="0" borderId="0" xfId="66" applyNumberFormat="1" applyFont="1" applyFill="1">
      <alignment/>
      <protection/>
    </xf>
    <xf numFmtId="3" fontId="9" fillId="0" borderId="0" xfId="66" applyNumberFormat="1" applyFont="1" applyFill="1">
      <alignment/>
      <protection/>
    </xf>
    <xf numFmtId="3" fontId="9" fillId="0" borderId="0" xfId="66" applyNumberFormat="1" applyFill="1" applyBorder="1">
      <alignment/>
      <protection/>
    </xf>
    <xf numFmtId="3" fontId="9" fillId="0" borderId="0" xfId="66" applyNumberFormat="1" applyFont="1" applyFill="1" applyBorder="1">
      <alignment/>
      <protection/>
    </xf>
    <xf numFmtId="0" fontId="9" fillId="0" borderId="0" xfId="71" applyFont="1" applyFill="1">
      <alignment/>
      <protection/>
    </xf>
    <xf numFmtId="3" fontId="9" fillId="0" borderId="0" xfId="71" applyNumberFormat="1" applyFont="1" applyFill="1" applyAlignment="1">
      <alignment horizontal="right"/>
      <protection/>
    </xf>
    <xf numFmtId="0" fontId="0" fillId="0" borderId="0" xfId="71" applyFill="1">
      <alignment/>
      <protection/>
    </xf>
    <xf numFmtId="4" fontId="11" fillId="0" borderId="0" xfId="66" applyNumberFormat="1" applyFont="1" applyFill="1" applyBorder="1" applyAlignment="1">
      <alignment horizontal="center"/>
      <protection/>
    </xf>
    <xf numFmtId="175" fontId="11" fillId="0" borderId="10" xfId="61" applyNumberFormat="1" applyFont="1" applyBorder="1" applyAlignment="1" applyProtection="1">
      <alignment horizontal="right"/>
      <protection/>
    </xf>
    <xf numFmtId="175" fontId="11" fillId="0" borderId="0" xfId="58" applyNumberFormat="1" applyFont="1" applyBorder="1" applyAlignment="1">
      <alignment horizontal="right"/>
      <protection/>
    </xf>
    <xf numFmtId="0" fontId="9" fillId="0" borderId="0" xfId="61" applyFont="1" applyFill="1" applyBorder="1" applyAlignment="1" applyProtection="1" quotePrefix="1">
      <alignment horizontal="left"/>
      <protection/>
    </xf>
    <xf numFmtId="14" fontId="11" fillId="0" borderId="0" xfId="61" applyNumberFormat="1" applyFont="1" applyFill="1" applyBorder="1" applyAlignment="1" applyProtection="1" quotePrefix="1">
      <alignment horizontal="right"/>
      <protection/>
    </xf>
    <xf numFmtId="0" fontId="9" fillId="0" borderId="0" xfId="61" applyFont="1" applyFill="1" applyBorder="1">
      <alignment/>
      <protection/>
    </xf>
    <xf numFmtId="0" fontId="11" fillId="0" borderId="0" xfId="61" applyFont="1" applyFill="1" applyBorder="1" applyAlignment="1" applyProtection="1" quotePrefix="1">
      <alignment horizontal="right"/>
      <protection/>
    </xf>
    <xf numFmtId="0" fontId="11" fillId="0" borderId="0" xfId="61" applyFont="1" applyFill="1" applyBorder="1" applyAlignment="1" applyProtection="1">
      <alignment horizontal="left"/>
      <protection/>
    </xf>
    <xf numFmtId="3" fontId="11" fillId="0" borderId="0" xfId="61" applyNumberFormat="1" applyFont="1" applyFill="1" applyBorder="1" applyAlignment="1" applyProtection="1">
      <alignment horizontal="right"/>
      <protection/>
    </xf>
    <xf numFmtId="0" fontId="9" fillId="0" borderId="0" xfId="61" applyFont="1" applyFill="1" applyBorder="1" applyAlignment="1" applyProtection="1">
      <alignment horizontal="left"/>
      <protection/>
    </xf>
    <xf numFmtId="3" fontId="9" fillId="0" borderId="0" xfId="61" applyNumberFormat="1" applyFont="1" applyFill="1" applyBorder="1" applyAlignment="1" applyProtection="1">
      <alignment horizontal="right"/>
      <protection/>
    </xf>
    <xf numFmtId="0" fontId="9" fillId="0" borderId="0" xfId="58" applyFont="1" applyFill="1" applyBorder="1" applyAlignment="1">
      <alignment horizontal="left"/>
      <protection/>
    </xf>
    <xf numFmtId="175" fontId="11" fillId="0" borderId="0" xfId="58" applyNumberFormat="1" applyFont="1" applyFill="1" applyBorder="1" applyAlignment="1">
      <alignment horizontal="right"/>
      <protection/>
    </xf>
    <xf numFmtId="175" fontId="11" fillId="0" borderId="0" xfId="58" applyNumberFormat="1" applyFont="1" applyAlignment="1" quotePrefix="1">
      <alignment horizontal="right"/>
      <protection/>
    </xf>
    <xf numFmtId="175" fontId="9" fillId="0" borderId="10" xfId="58" applyNumberFormat="1" applyFont="1" applyBorder="1" applyAlignment="1">
      <alignment horizontal="right"/>
      <protection/>
    </xf>
    <xf numFmtId="175" fontId="9" fillId="0" borderId="0" xfId="58" applyNumberFormat="1" applyFont="1" applyAlignment="1">
      <alignment horizontal="right"/>
      <protection/>
    </xf>
    <xf numFmtId="0" fontId="8" fillId="0" borderId="0" xfId="58" applyFont="1" applyFill="1" applyAlignment="1">
      <alignment horizontal="right"/>
      <protection/>
    </xf>
    <xf numFmtId="0" fontId="11" fillId="0" borderId="0" xfId="58" applyFont="1" applyFill="1" applyAlignment="1">
      <alignment horizontal="right"/>
      <protection/>
    </xf>
    <xf numFmtId="0" fontId="9" fillId="0" borderId="0" xfId="58" applyFont="1" applyFill="1" applyAlignment="1">
      <alignment horizontal="right"/>
      <protection/>
    </xf>
    <xf numFmtId="175" fontId="8" fillId="0" borderId="0" xfId="58" applyNumberFormat="1" applyFont="1" applyAlignment="1">
      <alignment horizontal="right"/>
      <protection/>
    </xf>
    <xf numFmtId="175" fontId="11" fillId="0" borderId="0" xfId="58" applyNumberFormat="1" applyFont="1" applyAlignment="1">
      <alignment horizontal="right"/>
      <protection/>
    </xf>
    <xf numFmtId="175" fontId="11" fillId="0" borderId="0" xfId="58" applyNumberFormat="1" applyFont="1" applyFill="1" applyAlignment="1">
      <alignment horizontal="right"/>
      <protection/>
    </xf>
    <xf numFmtId="175" fontId="9" fillId="0" borderId="0" xfId="58" applyNumberFormat="1" applyFont="1" applyFill="1" applyAlignment="1">
      <alignment horizontal="right"/>
      <protection/>
    </xf>
    <xf numFmtId="175" fontId="9" fillId="0" borderId="10" xfId="58" applyNumberFormat="1" applyFont="1" applyFill="1" applyBorder="1" applyAlignment="1">
      <alignment horizontal="right"/>
      <protection/>
    </xf>
    <xf numFmtId="175" fontId="9" fillId="0" borderId="0" xfId="58" applyNumberFormat="1" applyFont="1" applyBorder="1" applyAlignment="1">
      <alignment horizontal="right"/>
      <protection/>
    </xf>
    <xf numFmtId="175" fontId="9" fillId="0" borderId="0" xfId="58" applyNumberFormat="1" applyFont="1" applyAlignment="1" quotePrefix="1">
      <alignment horizontal="right"/>
      <protection/>
    </xf>
    <xf numFmtId="175" fontId="11" fillId="0" borderId="0" xfId="58" applyNumberFormat="1" applyFont="1" applyAlignment="1">
      <alignment horizontal="right" wrapText="1"/>
      <protection/>
    </xf>
    <xf numFmtId="0" fontId="11" fillId="0" borderId="10" xfId="65" applyFont="1" applyFill="1" applyBorder="1" applyAlignment="1" quotePrefix="1">
      <alignment horizontal="right"/>
      <protection/>
    </xf>
    <xf numFmtId="0" fontId="9" fillId="0" borderId="0" xfId="65" applyFont="1" applyFill="1">
      <alignment/>
      <protection/>
    </xf>
    <xf numFmtId="0" fontId="11" fillId="0" borderId="10" xfId="65" applyFont="1" applyFill="1" applyBorder="1" applyAlignment="1">
      <alignment horizontal="right"/>
      <protection/>
    </xf>
    <xf numFmtId="175" fontId="9" fillId="0" borderId="0" xfId="65" applyNumberFormat="1" applyFont="1" applyFill="1">
      <alignment/>
      <protection/>
    </xf>
    <xf numFmtId="175" fontId="9" fillId="0" borderId="10" xfId="65" applyNumberFormat="1" applyFont="1" applyFill="1" applyBorder="1">
      <alignment/>
      <protection/>
    </xf>
    <xf numFmtId="6" fontId="9" fillId="0" borderId="10" xfId="67" applyNumberFormat="1" applyFont="1" applyBorder="1" applyAlignment="1">
      <alignment horizontal="left"/>
      <protection/>
    </xf>
    <xf numFmtId="0" fontId="11" fillId="0" borderId="0" xfId="67" applyFont="1" applyBorder="1" applyAlignment="1" quotePrefix="1">
      <alignment horizontal="left"/>
      <protection/>
    </xf>
    <xf numFmtId="0" fontId="11" fillId="0" borderId="0" xfId="67" applyFont="1" applyBorder="1">
      <alignment/>
      <protection/>
    </xf>
    <xf numFmtId="3" fontId="11" fillId="0" borderId="0" xfId="67" applyNumberFormat="1" applyFont="1" applyBorder="1" applyAlignment="1">
      <alignment horizontal="right"/>
      <protection/>
    </xf>
    <xf numFmtId="0" fontId="8" fillId="0" borderId="0" xfId="58" applyFont="1" applyFill="1" applyBorder="1">
      <alignment/>
      <protection/>
    </xf>
    <xf numFmtId="0" fontId="11" fillId="0" borderId="0" xfId="58" applyFont="1" applyFill="1" applyBorder="1">
      <alignment/>
      <protection/>
    </xf>
    <xf numFmtId="0" fontId="11" fillId="0" borderId="0" xfId="71" applyFont="1" applyFill="1" applyBorder="1">
      <alignment/>
      <protection/>
    </xf>
    <xf numFmtId="175" fontId="9" fillId="0" borderId="0" xfId="71" applyNumberFormat="1" applyFont="1">
      <alignment/>
      <protection/>
    </xf>
    <xf numFmtId="173" fontId="9" fillId="0" borderId="0" xfId="71" applyNumberFormat="1" applyFont="1" applyAlignment="1" quotePrefix="1">
      <alignment horizontal="right"/>
      <protection/>
    </xf>
    <xf numFmtId="0" fontId="9" fillId="0" borderId="0" xfId="71" applyFont="1" applyAlignment="1">
      <alignment horizontal="right"/>
      <protection/>
    </xf>
    <xf numFmtId="0" fontId="8" fillId="0" borderId="0" xfId="71" applyFont="1" applyBorder="1" applyAlignment="1">
      <alignment horizontal="right"/>
      <protection/>
    </xf>
    <xf numFmtId="0" fontId="11" fillId="0" borderId="0" xfId="71" applyFont="1" applyBorder="1" applyAlignment="1">
      <alignment horizontal="right"/>
      <protection/>
    </xf>
    <xf numFmtId="0" fontId="9" fillId="0" borderId="0" xfId="71" applyFont="1" applyBorder="1" applyAlignment="1">
      <alignment horizontal="right"/>
      <protection/>
    </xf>
    <xf numFmtId="0" fontId="0" fillId="0" borderId="0" xfId="71" applyAlignment="1">
      <alignment horizontal="right"/>
      <protection/>
    </xf>
    <xf numFmtId="175" fontId="9" fillId="0" borderId="0" xfId="69" applyNumberFormat="1" applyFont="1" applyFill="1" applyAlignment="1">
      <alignment horizontal="right"/>
      <protection/>
    </xf>
    <xf numFmtId="3" fontId="9" fillId="0" borderId="0" xfId="67" applyNumberFormat="1" applyFont="1" applyFill="1" applyAlignment="1" quotePrefix="1">
      <alignment horizontal="right"/>
      <protection/>
    </xf>
    <xf numFmtId="0" fontId="11" fillId="0" borderId="10" xfId="71" applyFont="1" applyBorder="1" applyAlignment="1" quotePrefix="1">
      <alignment horizontal="right"/>
      <protection/>
    </xf>
    <xf numFmtId="0" fontId="11" fillId="0" borderId="0" xfId="67" applyFont="1" applyFill="1">
      <alignment/>
      <protection/>
    </xf>
    <xf numFmtId="3" fontId="9" fillId="0" borderId="0" xfId="67" applyNumberFormat="1" applyFont="1" applyFill="1">
      <alignment/>
      <protection/>
    </xf>
    <xf numFmtId="3" fontId="9" fillId="0" borderId="0" xfId="67" applyNumberFormat="1" applyFont="1" applyFill="1" applyBorder="1">
      <alignment/>
      <protection/>
    </xf>
    <xf numFmtId="3" fontId="9" fillId="0" borderId="10" xfId="67" applyNumberFormat="1" applyFont="1" applyFill="1" applyBorder="1">
      <alignment/>
      <protection/>
    </xf>
    <xf numFmtId="6" fontId="11" fillId="0" borderId="10" xfId="67" applyNumberFormat="1" applyFont="1" applyFill="1" applyBorder="1" applyAlignment="1" quotePrefix="1">
      <alignment horizontal="right"/>
      <protection/>
    </xf>
    <xf numFmtId="0" fontId="9" fillId="0" borderId="0" xfId="67" applyFont="1" applyFill="1" applyBorder="1">
      <alignment/>
      <protection/>
    </xf>
    <xf numFmtId="0" fontId="9" fillId="0" borderId="0" xfId="67" applyFont="1" applyFill="1">
      <alignment/>
      <protection/>
    </xf>
    <xf numFmtId="175" fontId="9" fillId="0" borderId="0" xfId="67" applyNumberFormat="1" applyFont="1" applyFill="1">
      <alignment/>
      <protection/>
    </xf>
    <xf numFmtId="0" fontId="11" fillId="0" borderId="0" xfId="0" applyFont="1" applyAlignment="1">
      <alignment/>
    </xf>
    <xf numFmtId="0" fontId="9" fillId="0" borderId="0" xfId="0" applyFont="1" applyAlignment="1">
      <alignment/>
    </xf>
    <xf numFmtId="0" fontId="9" fillId="0" borderId="0" xfId="0" applyFont="1" applyBorder="1" applyAlignment="1">
      <alignment/>
    </xf>
    <xf numFmtId="3" fontId="9" fillId="0" borderId="0" xfId="65" applyNumberFormat="1" applyFont="1" applyFill="1" applyBorder="1">
      <alignment/>
      <protection/>
    </xf>
    <xf numFmtId="0" fontId="9" fillId="0" borderId="0" xfId="65" applyFont="1" applyFill="1" applyBorder="1">
      <alignment/>
      <protection/>
    </xf>
    <xf numFmtId="0" fontId="11" fillId="0" borderId="0" xfId="67" applyFont="1" applyBorder="1" applyAlignment="1">
      <alignment horizontal="right"/>
      <protection/>
    </xf>
    <xf numFmtId="3" fontId="11" fillId="0" borderId="0" xfId="67" applyNumberFormat="1" applyFont="1" applyBorder="1">
      <alignment/>
      <protection/>
    </xf>
    <xf numFmtId="0" fontId="8" fillId="0" borderId="0" xfId="0" applyFont="1" applyAlignment="1">
      <alignment/>
    </xf>
    <xf numFmtId="0" fontId="9" fillId="0" borderId="0" xfId="0" applyFont="1" applyBorder="1" applyAlignment="1" quotePrefix="1">
      <alignment horizontal="center"/>
    </xf>
    <xf numFmtId="0" fontId="9" fillId="0" borderId="0" xfId="0" applyFont="1" applyBorder="1" applyAlignment="1">
      <alignment horizontal="right"/>
    </xf>
    <xf numFmtId="0" fontId="9" fillId="0" borderId="10" xfId="0" applyFont="1" applyBorder="1" applyAlignment="1">
      <alignment/>
    </xf>
    <xf numFmtId="3" fontId="11" fillId="0" borderId="0" xfId="58" applyNumberFormat="1" applyFont="1" applyFill="1" applyBorder="1">
      <alignment/>
      <protection/>
    </xf>
    <xf numFmtId="3" fontId="9" fillId="0" borderId="0" xfId="66" applyNumberFormat="1" applyFont="1" applyFill="1">
      <alignment/>
      <protection/>
    </xf>
    <xf numFmtId="2" fontId="9" fillId="0" borderId="0" xfId="71" applyNumberFormat="1" applyFont="1" applyFill="1" applyAlignment="1">
      <alignment horizontal="right"/>
      <protection/>
    </xf>
    <xf numFmtId="175" fontId="9" fillId="0" borderId="0" xfId="71" applyNumberFormat="1" applyFont="1" applyFill="1" applyAlignment="1">
      <alignment horizontal="right"/>
      <protection/>
    </xf>
    <xf numFmtId="3" fontId="9" fillId="0" borderId="0" xfId="74" applyNumberFormat="1" applyFill="1">
      <alignment/>
      <protection/>
    </xf>
    <xf numFmtId="0" fontId="9" fillId="0" borderId="0" xfId="68" applyFont="1" applyFill="1" applyAlignment="1">
      <alignment horizontal="right"/>
      <protection/>
    </xf>
    <xf numFmtId="0" fontId="13" fillId="0" borderId="0" xfId="68" applyFont="1" applyFill="1" applyAlignment="1">
      <alignment/>
      <protection/>
    </xf>
    <xf numFmtId="3" fontId="9" fillId="0" borderId="0" xfId="68" applyNumberFormat="1" applyFont="1" applyFill="1">
      <alignment/>
      <protection/>
    </xf>
    <xf numFmtId="0" fontId="9" fillId="0" borderId="0" xfId="68" applyFont="1" applyFill="1" applyAlignment="1">
      <alignment/>
      <protection/>
    </xf>
    <xf numFmtId="0" fontId="9" fillId="0" borderId="0" xfId="68" applyFont="1" applyFill="1" applyBorder="1" applyAlignment="1" quotePrefix="1">
      <alignment horizontal="right"/>
      <protection/>
    </xf>
    <xf numFmtId="3" fontId="9" fillId="0" borderId="10" xfId="68" applyNumberFormat="1" applyFont="1" applyFill="1" applyBorder="1">
      <alignment/>
      <protection/>
    </xf>
    <xf numFmtId="0" fontId="9" fillId="0" borderId="0" xfId="68" applyFill="1">
      <alignment/>
      <protection/>
    </xf>
    <xf numFmtId="3" fontId="13" fillId="0" borderId="0" xfId="66" applyNumberFormat="1" applyFont="1">
      <alignment/>
      <protection/>
    </xf>
    <xf numFmtId="3" fontId="9" fillId="0" borderId="0" xfId="74" applyNumberFormat="1">
      <alignment/>
      <protection/>
    </xf>
    <xf numFmtId="0" fontId="9" fillId="0" borderId="0" xfId="65" applyFont="1" applyFill="1" applyAlignment="1">
      <alignment horizontal="right"/>
      <protection/>
    </xf>
    <xf numFmtId="175" fontId="9" fillId="0" borderId="10" xfId="69" applyNumberFormat="1" applyFont="1" applyFill="1" applyBorder="1" applyAlignment="1">
      <alignment horizontal="right"/>
      <protection/>
    </xf>
    <xf numFmtId="175" fontId="9" fillId="0" borderId="0" xfId="65" applyNumberFormat="1" applyFont="1" applyFill="1" applyAlignment="1">
      <alignment horizontal="right"/>
      <protection/>
    </xf>
    <xf numFmtId="3" fontId="11" fillId="0" borderId="0" xfId="66" applyNumberFormat="1" applyFont="1" applyFill="1">
      <alignment/>
      <protection/>
    </xf>
    <xf numFmtId="3" fontId="0" fillId="0" borderId="0" xfId="0" applyNumberFormat="1" applyAlignment="1">
      <alignment/>
    </xf>
    <xf numFmtId="0" fontId="0" fillId="0" borderId="0" xfId="71" applyFont="1">
      <alignment/>
      <protection/>
    </xf>
    <xf numFmtId="3" fontId="9" fillId="0" borderId="0" xfId="66" applyNumberFormat="1" applyFont="1" applyFill="1" applyBorder="1">
      <alignment/>
      <protection/>
    </xf>
    <xf numFmtId="4" fontId="9" fillId="0" borderId="0" xfId="66" applyNumberFormat="1" applyFont="1" applyFill="1">
      <alignment/>
      <protection/>
    </xf>
    <xf numFmtId="3" fontId="9" fillId="0" borderId="10" xfId="66" applyNumberFormat="1" applyFont="1" applyFill="1" applyBorder="1">
      <alignment/>
      <protection/>
    </xf>
    <xf numFmtId="0" fontId="11" fillId="0" borderId="0" xfId="65" applyFont="1" applyFill="1" applyBorder="1" applyAlignment="1" quotePrefix="1">
      <alignment horizontal="right"/>
      <protection/>
    </xf>
    <xf numFmtId="173" fontId="9" fillId="0" borderId="0" xfId="65" applyNumberFormat="1" applyFont="1" applyBorder="1" applyAlignment="1">
      <alignment horizontal="right"/>
      <protection/>
    </xf>
    <xf numFmtId="3" fontId="11" fillId="0" borderId="0" xfId="67" applyNumberFormat="1" applyFont="1" applyFill="1" applyBorder="1" applyAlignment="1">
      <alignment horizontal="right"/>
      <protection/>
    </xf>
    <xf numFmtId="3" fontId="11" fillId="0" borderId="0" xfId="67" applyNumberFormat="1" applyFont="1" applyFill="1" applyBorder="1">
      <alignment/>
      <protection/>
    </xf>
    <xf numFmtId="0" fontId="9" fillId="0" borderId="0" xfId="65" applyFont="1" applyAlignment="1">
      <alignment wrapText="1"/>
      <protection/>
    </xf>
    <xf numFmtId="0" fontId="0" fillId="0" borderId="0" xfId="0" applyFont="1" applyAlignment="1">
      <alignment/>
    </xf>
    <xf numFmtId="3" fontId="9" fillId="0" borderId="0" xfId="68" applyNumberFormat="1" applyFont="1" applyFill="1">
      <alignment/>
      <protection/>
    </xf>
    <xf numFmtId="0" fontId="11" fillId="0" borderId="10" xfId="61" applyFont="1" applyFill="1" applyBorder="1" applyAlignment="1" applyProtection="1" quotePrefix="1">
      <alignment horizontal="right"/>
      <protection/>
    </xf>
    <xf numFmtId="3" fontId="9" fillId="0" borderId="0" xfId="58" applyNumberFormat="1" applyFont="1" applyFill="1" applyAlignment="1">
      <alignment horizontal="right"/>
      <protection/>
    </xf>
    <xf numFmtId="3" fontId="9" fillId="0" borderId="10" xfId="58" applyNumberFormat="1" applyFont="1" applyFill="1" applyBorder="1" applyAlignment="1">
      <alignment horizontal="right"/>
      <protection/>
    </xf>
    <xf numFmtId="3" fontId="9" fillId="0" borderId="0" xfId="58" applyNumberFormat="1" applyFont="1" applyFill="1" applyBorder="1" applyAlignment="1">
      <alignment horizontal="right"/>
      <protection/>
    </xf>
    <xf numFmtId="3" fontId="11" fillId="0" borderId="0" xfId="58" applyNumberFormat="1" applyFont="1" applyFill="1" applyBorder="1" applyAlignment="1">
      <alignment horizontal="right"/>
      <protection/>
    </xf>
    <xf numFmtId="2" fontId="9" fillId="0" borderId="0" xfId="58" applyNumberFormat="1" applyFont="1" applyFill="1" applyAlignment="1">
      <alignment horizontal="right"/>
      <protection/>
    </xf>
    <xf numFmtId="0" fontId="9" fillId="0" borderId="0" xfId="66" applyFont="1" applyBorder="1" applyAlignment="1">
      <alignment horizontal="left" indent="1"/>
      <protection/>
    </xf>
    <xf numFmtId="0" fontId="12" fillId="0" borderId="0" xfId="65" applyFont="1" applyFill="1" applyAlignment="1">
      <alignment horizontal="center"/>
      <protection/>
    </xf>
    <xf numFmtId="0" fontId="0" fillId="0" borderId="0" xfId="0" applyFill="1" applyAlignment="1">
      <alignment/>
    </xf>
    <xf numFmtId="0" fontId="9" fillId="0" borderId="0" xfId="74" applyFill="1">
      <alignment/>
      <protection/>
    </xf>
    <xf numFmtId="0" fontId="11" fillId="0" borderId="10" xfId="68" applyFont="1" applyFill="1" applyBorder="1" applyAlignment="1" quotePrefix="1">
      <alignment horizontal="right"/>
      <protection/>
    </xf>
    <xf numFmtId="0" fontId="9" fillId="0" borderId="0" xfId="65" applyFont="1" applyFill="1" applyAlignment="1">
      <alignment horizontal="left"/>
      <protection/>
    </xf>
    <xf numFmtId="0" fontId="8" fillId="0" borderId="0" xfId="67" applyFont="1" applyFill="1" applyAlignment="1">
      <alignment horizontal="right"/>
      <protection/>
    </xf>
    <xf numFmtId="0" fontId="9" fillId="0" borderId="0" xfId="67" applyFont="1" applyFill="1" applyAlignment="1">
      <alignment horizontal="right"/>
      <protection/>
    </xf>
    <xf numFmtId="3" fontId="9" fillId="0" borderId="0" xfId="67" applyNumberFormat="1" applyFont="1" applyFill="1" applyAlignment="1">
      <alignment horizontal="right"/>
      <protection/>
    </xf>
    <xf numFmtId="0" fontId="11" fillId="0" borderId="0" xfId="65" applyFont="1" applyFill="1">
      <alignment/>
      <protection/>
    </xf>
    <xf numFmtId="0" fontId="11" fillId="0" borderId="0" xfId="65" applyFont="1" applyFill="1" applyAlignment="1">
      <alignment horizontal="right"/>
      <protection/>
    </xf>
    <xf numFmtId="0" fontId="0" fillId="0" borderId="0" xfId="58" applyFill="1">
      <alignment/>
      <protection/>
    </xf>
    <xf numFmtId="0" fontId="11" fillId="0" borderId="0" xfId="68" applyFont="1" applyFill="1">
      <alignment/>
      <protection/>
    </xf>
    <xf numFmtId="0" fontId="9" fillId="0" borderId="0" xfId="68" applyFont="1" applyFill="1">
      <alignment/>
      <protection/>
    </xf>
    <xf numFmtId="0" fontId="9" fillId="0" borderId="0" xfId="0" applyFont="1" applyFill="1" applyAlignment="1" quotePrefix="1">
      <alignment horizontal="center"/>
    </xf>
    <xf numFmtId="0" fontId="9" fillId="0" borderId="0" xfId="0" applyFont="1" applyFill="1" applyAlignment="1" quotePrefix="1">
      <alignment horizontal="right"/>
    </xf>
    <xf numFmtId="0" fontId="9" fillId="0" borderId="0" xfId="0" applyFont="1" applyFill="1" applyAlignment="1">
      <alignment/>
    </xf>
    <xf numFmtId="175" fontId="9" fillId="0" borderId="0" xfId="0" applyNumberFormat="1" applyFont="1" applyFill="1" applyAlignment="1">
      <alignment/>
    </xf>
    <xf numFmtId="0" fontId="9" fillId="0" borderId="0" xfId="72" applyFont="1" applyAlignment="1">
      <alignment horizontal="left"/>
      <protection/>
    </xf>
    <xf numFmtId="0" fontId="9" fillId="0" borderId="0" xfId="59" applyFont="1" applyFill="1" applyBorder="1">
      <alignment/>
      <protection/>
    </xf>
    <xf numFmtId="0" fontId="9" fillId="0" borderId="0" xfId="59" applyFont="1" applyFill="1" applyAlignment="1">
      <alignment horizontal="right"/>
      <protection/>
    </xf>
    <xf numFmtId="0" fontId="9" fillId="0" borderId="0" xfId="59" applyFont="1" applyFill="1">
      <alignment/>
      <protection/>
    </xf>
    <xf numFmtId="0" fontId="9" fillId="0" borderId="0" xfId="59" applyFont="1">
      <alignment/>
      <protection/>
    </xf>
    <xf numFmtId="0" fontId="33" fillId="0" borderId="0" xfId="59" applyFont="1">
      <alignment/>
      <protection/>
    </xf>
    <xf numFmtId="0" fontId="8" fillId="0" borderId="0" xfId="59" applyFont="1" applyFill="1" applyBorder="1">
      <alignment/>
      <protection/>
    </xf>
    <xf numFmtId="0" fontId="8" fillId="0" borderId="0" xfId="59" applyFont="1" applyFill="1" applyAlignment="1">
      <alignment horizontal="right"/>
      <protection/>
    </xf>
    <xf numFmtId="0" fontId="9" fillId="0" borderId="0" xfId="59" applyFont="1" applyBorder="1">
      <alignment/>
      <protection/>
    </xf>
    <xf numFmtId="0" fontId="15" fillId="0" borderId="0" xfId="59" applyFont="1">
      <alignment/>
      <protection/>
    </xf>
    <xf numFmtId="0" fontId="11" fillId="0" borderId="0" xfId="59" applyFont="1" applyFill="1" applyBorder="1">
      <alignment/>
      <protection/>
    </xf>
    <xf numFmtId="0" fontId="11" fillId="0" borderId="0" xfId="59" applyFont="1" applyFill="1" applyAlignment="1">
      <alignment horizontal="right"/>
      <protection/>
    </xf>
    <xf numFmtId="0" fontId="11" fillId="0" borderId="10" xfId="62" applyFont="1" applyFill="1" applyBorder="1" applyAlignment="1" applyProtection="1" quotePrefix="1">
      <alignment horizontal="right"/>
      <protection/>
    </xf>
    <xf numFmtId="14" fontId="11" fillId="0" borderId="0" xfId="62" applyNumberFormat="1" applyFont="1" applyFill="1" applyBorder="1" applyAlignment="1" applyProtection="1" quotePrefix="1">
      <alignment horizontal="right"/>
      <protection/>
    </xf>
    <xf numFmtId="0" fontId="14" fillId="0" borderId="0" xfId="59" applyFont="1">
      <alignment/>
      <protection/>
    </xf>
    <xf numFmtId="3" fontId="13" fillId="0" borderId="0" xfId="59" applyNumberFormat="1" applyFont="1" applyFill="1" applyAlignment="1">
      <alignment horizontal="right"/>
      <protection/>
    </xf>
    <xf numFmtId="3" fontId="9" fillId="0" borderId="0" xfId="59" applyNumberFormat="1" applyFont="1" applyFill="1">
      <alignment/>
      <protection/>
    </xf>
    <xf numFmtId="3" fontId="9" fillId="0" borderId="0" xfId="59" applyNumberFormat="1" applyFont="1" applyFill="1" applyBorder="1">
      <alignment/>
      <protection/>
    </xf>
    <xf numFmtId="0" fontId="15" fillId="0" borderId="0" xfId="59" applyFont="1" applyFill="1">
      <alignment/>
      <protection/>
    </xf>
    <xf numFmtId="3" fontId="9" fillId="0" borderId="0" xfId="59" applyNumberFormat="1" applyFont="1" applyFill="1" applyAlignment="1">
      <alignment horizontal="right"/>
      <protection/>
    </xf>
    <xf numFmtId="3" fontId="11" fillId="0" borderId="0" xfId="59" applyNumberFormat="1" applyFont="1" applyFill="1" applyBorder="1">
      <alignment/>
      <protection/>
    </xf>
    <xf numFmtId="0" fontId="9" fillId="0" borderId="0" xfId="62" applyFont="1" applyFill="1" applyBorder="1" applyAlignment="1" applyProtection="1" quotePrefix="1">
      <alignment horizontal="left"/>
      <protection/>
    </xf>
    <xf numFmtId="0" fontId="15" fillId="0" borderId="0" xfId="59" applyFont="1" applyBorder="1" applyAlignment="1">
      <alignment wrapText="1"/>
      <protection/>
    </xf>
    <xf numFmtId="3" fontId="11" fillId="0" borderId="0" xfId="59" applyNumberFormat="1" applyFont="1" applyFill="1" applyBorder="1" applyAlignment="1">
      <alignment horizontal="right"/>
      <protection/>
    </xf>
    <xf numFmtId="0" fontId="11" fillId="0" borderId="0" xfId="62" applyFont="1" applyFill="1" applyBorder="1" applyAlignment="1" applyProtection="1">
      <alignment horizontal="left"/>
      <protection/>
    </xf>
    <xf numFmtId="3" fontId="11" fillId="0" borderId="0" xfId="62" applyNumberFormat="1" applyFont="1" applyFill="1" applyBorder="1" applyAlignment="1" applyProtection="1">
      <alignment horizontal="right"/>
      <protection/>
    </xf>
    <xf numFmtId="3" fontId="9" fillId="0" borderId="0" xfId="59" applyNumberFormat="1" applyFont="1" applyFill="1" applyBorder="1" applyAlignment="1">
      <alignment horizontal="right"/>
      <protection/>
    </xf>
    <xf numFmtId="3" fontId="14" fillId="0" borderId="0" xfId="64" applyNumberFormat="1" applyFont="1" applyFill="1">
      <alignment/>
      <protection/>
    </xf>
    <xf numFmtId="3" fontId="9" fillId="0" borderId="0" xfId="64" applyNumberFormat="1" applyFont="1" applyFill="1" applyBorder="1">
      <alignment/>
      <protection/>
    </xf>
    <xf numFmtId="3" fontId="9" fillId="0" borderId="10" xfId="59" applyNumberFormat="1" applyFont="1" applyFill="1" applyBorder="1" applyAlignment="1">
      <alignment horizontal="right"/>
      <protection/>
    </xf>
    <xf numFmtId="3" fontId="9" fillId="0" borderId="10" xfId="64" applyNumberFormat="1" applyFont="1" applyFill="1" applyBorder="1">
      <alignment/>
      <protection/>
    </xf>
    <xf numFmtId="0" fontId="9" fillId="0" borderId="0" xfId="62" applyFont="1" applyFill="1" applyBorder="1" applyAlignment="1" applyProtection="1">
      <alignment horizontal="left"/>
      <protection/>
    </xf>
    <xf numFmtId="3" fontId="9" fillId="0" borderId="0" xfId="62" applyNumberFormat="1" applyFont="1" applyFill="1" applyBorder="1" applyAlignment="1" applyProtection="1">
      <alignment horizontal="right"/>
      <protection/>
    </xf>
    <xf numFmtId="0" fontId="15" fillId="0" borderId="13" xfId="59" applyFont="1" applyBorder="1" applyAlignment="1">
      <alignment wrapText="1"/>
      <protection/>
    </xf>
    <xf numFmtId="3" fontId="14" fillId="0" borderId="13" xfId="59" applyNumberFormat="1" applyFont="1" applyFill="1" applyBorder="1" applyAlignment="1">
      <alignment horizontal="right"/>
      <protection/>
    </xf>
    <xf numFmtId="3" fontId="14" fillId="0" borderId="0" xfId="59" applyNumberFormat="1" applyFont="1" applyFill="1" applyBorder="1">
      <alignment/>
      <protection/>
    </xf>
    <xf numFmtId="0" fontId="9" fillId="0" borderId="0" xfId="62" applyFont="1" applyBorder="1">
      <alignment/>
      <protection/>
    </xf>
    <xf numFmtId="3" fontId="14" fillId="0" borderId="0" xfId="59" applyNumberFormat="1" applyFont="1" applyFill="1" applyBorder="1" applyAlignment="1">
      <alignment horizontal="right"/>
      <protection/>
    </xf>
    <xf numFmtId="3" fontId="9" fillId="0" borderId="0" xfId="59" applyNumberFormat="1" applyFont="1" applyBorder="1">
      <alignment/>
      <protection/>
    </xf>
    <xf numFmtId="0" fontId="11" fillId="0" borderId="0" xfId="62" applyFont="1" applyBorder="1" applyAlignment="1" applyProtection="1" quotePrefix="1">
      <alignment horizontal="left"/>
      <protection/>
    </xf>
    <xf numFmtId="3" fontId="11" fillId="0" borderId="0" xfId="62" applyNumberFormat="1" applyFont="1" applyBorder="1" applyAlignment="1" applyProtection="1">
      <alignment horizontal="right"/>
      <protection/>
    </xf>
    <xf numFmtId="0" fontId="15" fillId="0" borderId="0" xfId="59" applyFont="1" applyAlignment="1">
      <alignment horizontal="left"/>
      <protection/>
    </xf>
    <xf numFmtId="3" fontId="11" fillId="0" borderId="0" xfId="59" applyNumberFormat="1" applyFont="1" applyFill="1" applyAlignment="1">
      <alignment horizontal="right"/>
      <protection/>
    </xf>
    <xf numFmtId="2" fontId="9" fillId="0" borderId="0" xfId="62" applyNumberFormat="1" applyFont="1" applyBorder="1">
      <alignment/>
      <protection/>
    </xf>
    <xf numFmtId="0" fontId="14" fillId="0" borderId="0" xfId="59" applyFont="1" applyAlignment="1">
      <alignment horizontal="left"/>
      <protection/>
    </xf>
    <xf numFmtId="0" fontId="9" fillId="0" borderId="0" xfId="72" applyFont="1" applyFill="1" applyAlignment="1">
      <alignment horizontal="left"/>
      <protection/>
    </xf>
    <xf numFmtId="0" fontId="6" fillId="0" borderId="0" xfId="64" applyFill="1">
      <alignment/>
      <protection/>
    </xf>
    <xf numFmtId="0" fontId="11" fillId="0" borderId="0" xfId="64" applyFont="1" applyFill="1">
      <alignment/>
      <protection/>
    </xf>
    <xf numFmtId="0" fontId="9" fillId="0" borderId="0" xfId="64" applyFont="1" applyFill="1">
      <alignment/>
      <protection/>
    </xf>
    <xf numFmtId="17" fontId="9" fillId="0" borderId="0" xfId="64" applyNumberFormat="1" applyFont="1" applyFill="1" applyBorder="1" applyAlignment="1">
      <alignment horizontal="right" wrapText="1"/>
      <protection/>
    </xf>
    <xf numFmtId="0" fontId="8" fillId="0" borderId="0" xfId="59" applyFont="1" applyFill="1">
      <alignment/>
      <protection/>
    </xf>
    <xf numFmtId="17" fontId="9" fillId="0" borderId="10" xfId="64" applyNumberFormat="1" applyFont="1" applyFill="1" applyBorder="1" applyAlignment="1">
      <alignment horizontal="right" wrapText="1"/>
      <protection/>
    </xf>
    <xf numFmtId="1" fontId="9" fillId="0" borderId="10" xfId="62" applyNumberFormat="1" applyFont="1" applyFill="1" applyBorder="1" applyAlignment="1" applyProtection="1">
      <alignment horizontal="right" wrapText="1"/>
      <protection/>
    </xf>
    <xf numFmtId="17" fontId="11" fillId="0" borderId="0" xfId="64" applyNumberFormat="1" applyFont="1" applyFill="1" applyBorder="1" applyAlignment="1" quotePrefix="1">
      <alignment horizontal="right"/>
      <protection/>
    </xf>
    <xf numFmtId="0" fontId="9" fillId="0" borderId="0" xfId="64" applyFont="1" applyFill="1" applyBorder="1">
      <alignment/>
      <protection/>
    </xf>
    <xf numFmtId="3" fontId="11" fillId="0" borderId="0" xfId="64" applyNumberFormat="1" applyFont="1" applyFill="1">
      <alignment/>
      <protection/>
    </xf>
    <xf numFmtId="0" fontId="34" fillId="0" borderId="0" xfId="64" applyFont="1" applyFill="1">
      <alignment/>
      <protection/>
    </xf>
    <xf numFmtId="3" fontId="9" fillId="0" borderId="0" xfId="64" applyNumberFormat="1" applyFont="1" applyFill="1">
      <alignment/>
      <protection/>
    </xf>
    <xf numFmtId="3" fontId="14" fillId="0" borderId="0" xfId="64" applyNumberFormat="1" applyFont="1" applyFill="1" applyBorder="1">
      <alignment/>
      <protection/>
    </xf>
    <xf numFmtId="3" fontId="11" fillId="0" borderId="0" xfId="64" applyNumberFormat="1" applyFont="1" applyFill="1" applyBorder="1">
      <alignment/>
      <protection/>
    </xf>
    <xf numFmtId="0" fontId="9" fillId="0" borderId="10" xfId="64" applyFont="1" applyFill="1" applyBorder="1">
      <alignment/>
      <protection/>
    </xf>
    <xf numFmtId="3" fontId="6" fillId="0" borderId="0" xfId="64" applyNumberFormat="1" applyFill="1">
      <alignment/>
      <protection/>
    </xf>
    <xf numFmtId="0" fontId="6" fillId="0" borderId="0" xfId="64" applyFont="1" applyFill="1">
      <alignment/>
      <protection/>
    </xf>
    <xf numFmtId="3" fontId="34" fillId="0" borderId="0" xfId="64" applyNumberFormat="1" applyFont="1" applyFill="1">
      <alignment/>
      <protection/>
    </xf>
    <xf numFmtId="3" fontId="15" fillId="0" borderId="0" xfId="64" applyNumberFormat="1" applyFont="1" applyFill="1">
      <alignment/>
      <protection/>
    </xf>
    <xf numFmtId="3" fontId="13" fillId="0" borderId="10" xfId="64" applyNumberFormat="1" applyFont="1" applyFill="1" applyBorder="1">
      <alignment/>
      <protection/>
    </xf>
    <xf numFmtId="0" fontId="12" fillId="0" borderId="0" xfId="65" applyFont="1">
      <alignment/>
      <protection/>
    </xf>
    <xf numFmtId="0" fontId="12" fillId="0" borderId="0" xfId="65" applyFont="1" applyFill="1">
      <alignment/>
      <protection/>
    </xf>
    <xf numFmtId="0" fontId="13" fillId="0" borderId="0" xfId="65" applyFont="1" applyFill="1">
      <alignment/>
      <protection/>
    </xf>
    <xf numFmtId="0" fontId="13" fillId="0" borderId="0" xfId="65" applyFont="1">
      <alignment/>
      <protection/>
    </xf>
    <xf numFmtId="0" fontId="13" fillId="0" borderId="0" xfId="67" applyFont="1">
      <alignment/>
      <protection/>
    </xf>
    <xf numFmtId="3" fontId="14" fillId="0" borderId="0" xfId="63" applyNumberFormat="1" applyFont="1" applyFill="1" applyAlignment="1">
      <alignment wrapText="1"/>
      <protection/>
    </xf>
    <xf numFmtId="3" fontId="14" fillId="0" borderId="0" xfId="63" applyNumberFormat="1" applyFont="1" applyFill="1" applyAlignment="1">
      <alignment horizontal="left" wrapText="1" indent="1"/>
      <protection/>
    </xf>
    <xf numFmtId="3" fontId="14" fillId="0" borderId="10" xfId="63" applyNumberFormat="1" applyFont="1" applyFill="1" applyBorder="1" applyAlignment="1">
      <alignment horizontal="left" wrapText="1" indent="1"/>
      <protection/>
    </xf>
    <xf numFmtId="0" fontId="14" fillId="0" borderId="10" xfId="63" applyFont="1" applyFill="1" applyBorder="1">
      <alignment/>
      <protection/>
    </xf>
    <xf numFmtId="0" fontId="11" fillId="0" borderId="10" xfId="0" applyFont="1" applyFill="1" applyBorder="1" applyAlignment="1" quotePrefix="1">
      <alignment horizontal="right"/>
    </xf>
    <xf numFmtId="175" fontId="9" fillId="0" borderId="0" xfId="0" applyNumberFormat="1" applyFont="1" applyFill="1" applyAlignment="1" quotePrefix="1">
      <alignment horizontal="right"/>
    </xf>
    <xf numFmtId="0" fontId="13" fillId="0" borderId="10" xfId="65" applyFont="1" applyBorder="1">
      <alignment/>
      <protection/>
    </xf>
    <xf numFmtId="0" fontId="12" fillId="0" borderId="0" xfId="66" applyFont="1" applyBorder="1">
      <alignment/>
      <protection/>
    </xf>
    <xf numFmtId="0" fontId="12" fillId="0" borderId="0" xfId="68" applyFont="1">
      <alignment/>
      <protection/>
    </xf>
    <xf numFmtId="0" fontId="9" fillId="0" borderId="14" xfId="65" applyFont="1" applyFill="1" applyBorder="1">
      <alignment/>
      <protection/>
    </xf>
    <xf numFmtId="0" fontId="11" fillId="0" borderId="14" xfId="65" applyFont="1" applyFill="1" applyBorder="1">
      <alignment/>
      <protection/>
    </xf>
    <xf numFmtId="0" fontId="11" fillId="0" borderId="15" xfId="65" applyFont="1" applyFill="1" applyBorder="1" applyAlignment="1">
      <alignment horizontal="right" wrapText="1"/>
      <protection/>
    </xf>
    <xf numFmtId="0" fontId="11" fillId="0" borderId="10" xfId="65" applyFont="1" applyFill="1" applyBorder="1" applyAlignment="1">
      <alignment horizontal="right" wrapText="1"/>
      <protection/>
    </xf>
    <xf numFmtId="175" fontId="9" fillId="0" borderId="10" xfId="67" applyNumberFormat="1" applyFont="1" applyFill="1" applyBorder="1">
      <alignment/>
      <protection/>
    </xf>
    <xf numFmtId="0" fontId="13" fillId="0" borderId="0" xfId="67" applyFont="1" applyFill="1">
      <alignment/>
      <protection/>
    </xf>
    <xf numFmtId="3" fontId="9" fillId="0" borderId="0" xfId="58" applyNumberFormat="1" applyFont="1" applyFill="1" applyBorder="1" applyAlignment="1">
      <alignment horizontal="left"/>
      <protection/>
    </xf>
    <xf numFmtId="3" fontId="11" fillId="0" borderId="0" xfId="58" applyNumberFormat="1" applyFont="1" applyFill="1" applyBorder="1" applyAlignment="1" quotePrefix="1">
      <alignment horizontal="right"/>
      <protection/>
    </xf>
    <xf numFmtId="3" fontId="9" fillId="0" borderId="0" xfId="58" applyNumberFormat="1" applyFont="1" applyFill="1" applyBorder="1" applyAlignment="1" quotePrefix="1">
      <alignment horizontal="left"/>
      <protection/>
    </xf>
    <xf numFmtId="3" fontId="11" fillId="0" borderId="0" xfId="58" applyNumberFormat="1" applyFont="1" applyFill="1" applyBorder="1" applyAlignment="1">
      <alignment horizontal="left"/>
      <protection/>
    </xf>
    <xf numFmtId="0" fontId="11" fillId="0" borderId="0" xfId="58" applyFont="1" applyFill="1" applyBorder="1" applyAlignment="1">
      <alignment wrapText="1"/>
      <protection/>
    </xf>
    <xf numFmtId="0" fontId="8" fillId="0" borderId="0" xfId="58" applyFont="1" applyFill="1">
      <alignment/>
      <protection/>
    </xf>
    <xf numFmtId="0" fontId="9" fillId="0" borderId="0" xfId="58" applyFont="1" applyFill="1" applyBorder="1" applyAlignment="1" quotePrefix="1">
      <alignment horizontal="left"/>
      <protection/>
    </xf>
    <xf numFmtId="0" fontId="10" fillId="0" borderId="0" xfId="58" applyFont="1" applyFill="1">
      <alignment/>
      <protection/>
    </xf>
    <xf numFmtId="173" fontId="9" fillId="0" borderId="10" xfId="65" applyNumberFormat="1" applyFont="1" applyBorder="1">
      <alignment/>
      <protection/>
    </xf>
    <xf numFmtId="0" fontId="9" fillId="0" borderId="0" xfId="71" applyFont="1" applyFill="1" applyAlignment="1">
      <alignment horizontal="left"/>
      <protection/>
    </xf>
    <xf numFmtId="3" fontId="9" fillId="0" borderId="0" xfId="0" applyNumberFormat="1" applyFont="1" applyFill="1" applyAlignment="1">
      <alignment/>
    </xf>
    <xf numFmtId="0" fontId="9" fillId="0" borderId="0" xfId="69" applyFont="1" applyFill="1">
      <alignment/>
      <protection/>
    </xf>
    <xf numFmtId="0" fontId="9" fillId="0" borderId="10" xfId="69" applyFont="1" applyFill="1" applyBorder="1">
      <alignment/>
      <protection/>
    </xf>
    <xf numFmtId="14" fontId="11" fillId="0" borderId="10" xfId="62" applyNumberFormat="1" applyFont="1" applyFill="1" applyBorder="1" applyAlignment="1" applyProtection="1" quotePrefix="1">
      <alignment horizontal="right"/>
      <protection/>
    </xf>
    <xf numFmtId="3" fontId="9" fillId="0" borderId="10" xfId="59" applyNumberFormat="1" applyFont="1" applyFill="1" applyBorder="1">
      <alignment/>
      <protection/>
    </xf>
    <xf numFmtId="14" fontId="11" fillId="0" borderId="10" xfId="61" applyNumberFormat="1" applyFont="1" applyFill="1" applyBorder="1" applyAlignment="1" applyProtection="1" quotePrefix="1">
      <alignment horizontal="right"/>
      <protection/>
    </xf>
    <xf numFmtId="3" fontId="11" fillId="0" borderId="0" xfId="58" applyNumberFormat="1" applyFont="1" applyFill="1">
      <alignment/>
      <protection/>
    </xf>
    <xf numFmtId="2" fontId="9" fillId="0" borderId="0" xfId="58" applyNumberFormat="1" applyFont="1" applyFill="1">
      <alignment/>
      <protection/>
    </xf>
    <xf numFmtId="173" fontId="11" fillId="0" borderId="10" xfId="71" applyNumberFormat="1" applyFont="1" applyFill="1" applyBorder="1" applyAlignment="1" quotePrefix="1">
      <alignment horizontal="right"/>
      <protection/>
    </xf>
    <xf numFmtId="0" fontId="9" fillId="0" borderId="0" xfId="71" applyFont="1" applyFill="1" applyBorder="1">
      <alignment/>
      <protection/>
    </xf>
    <xf numFmtId="0" fontId="9" fillId="0" borderId="0" xfId="71" applyFont="1" applyFill="1" applyAlignment="1">
      <alignment horizontal="right"/>
      <protection/>
    </xf>
    <xf numFmtId="2" fontId="9" fillId="0" borderId="0" xfId="71" applyNumberFormat="1" applyFont="1" applyFill="1" applyAlignment="1" quotePrefix="1">
      <alignment horizontal="right"/>
      <protection/>
    </xf>
    <xf numFmtId="3" fontId="9" fillId="0" borderId="0" xfId="71" applyNumberFormat="1" applyFont="1" applyFill="1">
      <alignment/>
      <protection/>
    </xf>
    <xf numFmtId="173" fontId="9" fillId="0" borderId="0" xfId="71" applyNumberFormat="1" applyFont="1" applyFill="1" applyAlignment="1">
      <alignment horizontal="right"/>
      <protection/>
    </xf>
    <xf numFmtId="173" fontId="9" fillId="0" borderId="0" xfId="71" applyNumberFormat="1" applyFont="1" applyFill="1" applyAlignment="1" quotePrefix="1">
      <alignment horizontal="right"/>
      <protection/>
    </xf>
    <xf numFmtId="0" fontId="9" fillId="0" borderId="0" xfId="66" applyFont="1" applyBorder="1" applyAlignment="1">
      <alignment horizontal="left" indent="1"/>
      <protection/>
    </xf>
    <xf numFmtId="3" fontId="9" fillId="0" borderId="14" xfId="65" applyNumberFormat="1" applyFont="1" applyFill="1" applyBorder="1">
      <alignment/>
      <protection/>
    </xf>
    <xf numFmtId="3" fontId="9" fillId="0" borderId="0" xfId="69" applyNumberFormat="1" applyFont="1" applyFill="1">
      <alignment/>
      <protection/>
    </xf>
    <xf numFmtId="175" fontId="9" fillId="0" borderId="14" xfId="69" applyNumberFormat="1" applyFont="1" applyFill="1" applyBorder="1">
      <alignment/>
      <protection/>
    </xf>
    <xf numFmtId="3" fontId="9" fillId="0" borderId="0" xfId="69" applyNumberFormat="1" applyFont="1" applyFill="1" applyBorder="1">
      <alignment/>
      <protection/>
    </xf>
    <xf numFmtId="3" fontId="9" fillId="0" borderId="15" xfId="65" applyNumberFormat="1" applyFont="1" applyFill="1" applyBorder="1">
      <alignment/>
      <protection/>
    </xf>
    <xf numFmtId="3" fontId="9" fillId="0" borderId="10" xfId="69" applyNumberFormat="1" applyFont="1" applyFill="1" applyBorder="1">
      <alignment/>
      <protection/>
    </xf>
    <xf numFmtId="175" fontId="9" fillId="0" borderId="15" xfId="69" applyNumberFormat="1" applyFont="1" applyFill="1" applyBorder="1">
      <alignment/>
      <protection/>
    </xf>
    <xf numFmtId="0" fontId="11" fillId="0" borderId="10" xfId="67" applyFont="1" applyFill="1" applyBorder="1" applyAlignment="1" quotePrefix="1">
      <alignment horizontal="right"/>
      <protection/>
    </xf>
    <xf numFmtId="0" fontId="11" fillId="0" borderId="0" xfId="67" applyFont="1" applyFill="1" applyAlignment="1" quotePrefix="1">
      <alignment horizontal="left"/>
      <protection/>
    </xf>
    <xf numFmtId="0" fontId="11" fillId="0" borderId="10" xfId="67" applyFont="1" applyFill="1" applyBorder="1" applyAlignment="1">
      <alignment horizontal="right"/>
      <protection/>
    </xf>
    <xf numFmtId="3" fontId="11" fillId="0" borderId="0" xfId="67" applyNumberFormat="1" applyFont="1" applyFill="1">
      <alignment/>
      <protection/>
    </xf>
    <xf numFmtId="0" fontId="9" fillId="0" borderId="10" xfId="67" applyFont="1" applyFill="1" applyBorder="1">
      <alignment/>
      <protection/>
    </xf>
    <xf numFmtId="175" fontId="9" fillId="0" borderId="0" xfId="69" applyNumberFormat="1" applyFont="1" applyFill="1">
      <alignment/>
      <protection/>
    </xf>
    <xf numFmtId="174" fontId="9" fillId="0" borderId="0" xfId="67" applyNumberFormat="1" applyFont="1" applyFill="1">
      <alignment/>
      <protection/>
    </xf>
    <xf numFmtId="0" fontId="35" fillId="0" borderId="0" xfId="64" applyFont="1" applyFill="1">
      <alignment/>
      <protection/>
    </xf>
    <xf numFmtId="3" fontId="35" fillId="0" borderId="0" xfId="64" applyNumberFormat="1" applyFont="1" applyFill="1">
      <alignment/>
      <protection/>
    </xf>
    <xf numFmtId="3" fontId="13" fillId="0" borderId="0" xfId="59" applyNumberFormat="1" applyFont="1" applyFill="1">
      <alignment/>
      <protection/>
    </xf>
    <xf numFmtId="0" fontId="34" fillId="0" borderId="0" xfId="64" applyFont="1" applyFill="1" applyBorder="1">
      <alignment/>
      <protection/>
    </xf>
    <xf numFmtId="3" fontId="14" fillId="0" borderId="10" xfId="64" applyNumberFormat="1" applyFont="1" applyFill="1" applyBorder="1">
      <alignment/>
      <protection/>
    </xf>
    <xf numFmtId="0" fontId="0" fillId="0" borderId="0" xfId="0" applyFill="1" applyAlignment="1">
      <alignment vertical="center"/>
    </xf>
    <xf numFmtId="0" fontId="9" fillId="0" borderId="0" xfId="74" applyFill="1" applyBorder="1">
      <alignment/>
      <protection/>
    </xf>
    <xf numFmtId="0" fontId="8" fillId="0" borderId="0" xfId="71" applyFont="1" applyFill="1" applyBorder="1">
      <alignment/>
      <protection/>
    </xf>
    <xf numFmtId="0" fontId="11" fillId="0" borderId="10" xfId="71" applyFont="1" applyFill="1" applyBorder="1" applyAlignment="1" quotePrefix="1">
      <alignment horizontal="right"/>
      <protection/>
    </xf>
    <xf numFmtId="175" fontId="9" fillId="0" borderId="0" xfId="71" applyNumberFormat="1" applyFont="1" applyFill="1">
      <alignment/>
      <protection/>
    </xf>
    <xf numFmtId="0" fontId="9" fillId="0" borderId="0" xfId="67" applyFont="1" applyFill="1" applyBorder="1" applyAlignment="1">
      <alignment horizontal="left"/>
      <protection/>
    </xf>
    <xf numFmtId="3" fontId="9" fillId="0" borderId="0" xfId="71" applyNumberFormat="1" applyFont="1">
      <alignment/>
      <protection/>
    </xf>
    <xf numFmtId="0" fontId="9" fillId="0" borderId="0" xfId="68" applyFont="1" applyFill="1">
      <alignment/>
      <protection/>
    </xf>
    <xf numFmtId="0" fontId="9" fillId="0" borderId="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xf>
    <xf numFmtId="175" fontId="9" fillId="0" borderId="10" xfId="0" applyNumberFormat="1" applyFont="1" applyFill="1" applyBorder="1" applyAlignment="1">
      <alignment/>
    </xf>
    <xf numFmtId="0" fontId="0" fillId="0" borderId="0" xfId="0" applyFont="1" applyBorder="1" applyAlignment="1">
      <alignment/>
    </xf>
    <xf numFmtId="175" fontId="0" fillId="0" borderId="0" xfId="0" applyNumberFormat="1" applyFont="1" applyAlignment="1">
      <alignment/>
    </xf>
    <xf numFmtId="17" fontId="11" fillId="0" borderId="10" xfId="67" applyNumberFormat="1" applyFont="1" applyFill="1" applyBorder="1" applyAlignment="1" quotePrefix="1">
      <alignment horizontal="right"/>
      <protection/>
    </xf>
    <xf numFmtId="0" fontId="0" fillId="0" borderId="0" xfId="0" applyFont="1" applyFill="1" applyAlignment="1">
      <alignment/>
    </xf>
    <xf numFmtId="0" fontId="11" fillId="0" borderId="0" xfId="0" applyFont="1" applyFill="1" applyAlignment="1">
      <alignment/>
    </xf>
    <xf numFmtId="173" fontId="9" fillId="0" borderId="0" xfId="0" applyNumberFormat="1" applyFont="1" applyFill="1" applyAlignment="1" quotePrefix="1">
      <alignment horizontal="right"/>
    </xf>
    <xf numFmtId="173" fontId="9" fillId="0" borderId="0" xfId="0" applyNumberFormat="1" applyFont="1" applyFill="1" applyAlignment="1">
      <alignment/>
    </xf>
    <xf numFmtId="173" fontId="9" fillId="0" borderId="10" xfId="0" applyNumberFormat="1" applyFont="1" applyFill="1" applyBorder="1" applyAlignment="1">
      <alignment/>
    </xf>
    <xf numFmtId="3" fontId="15" fillId="0" borderId="0" xfId="58" applyNumberFormat="1" applyFont="1" applyFill="1" applyBorder="1">
      <alignment/>
      <protection/>
    </xf>
    <xf numFmtId="3" fontId="14" fillId="0" borderId="0" xfId="58" applyNumberFormat="1" applyFont="1" applyFill="1" applyBorder="1">
      <alignment/>
      <protection/>
    </xf>
    <xf numFmtId="3" fontId="14" fillId="0" borderId="10" xfId="58" applyNumberFormat="1" applyFont="1" applyFill="1" applyBorder="1">
      <alignment/>
      <protection/>
    </xf>
    <xf numFmtId="3" fontId="14" fillId="0" borderId="0" xfId="58" applyNumberFormat="1" applyFont="1" applyFill="1" applyAlignment="1">
      <alignment horizontal="right"/>
      <protection/>
    </xf>
    <xf numFmtId="3" fontId="14" fillId="0" borderId="0" xfId="69" applyNumberFormat="1" applyFont="1" applyFill="1">
      <alignment/>
      <protection/>
    </xf>
    <xf numFmtId="3" fontId="14" fillId="0" borderId="0" xfId="69" applyNumberFormat="1" applyFont="1" applyFill="1" applyBorder="1">
      <alignment/>
      <protection/>
    </xf>
    <xf numFmtId="3" fontId="14" fillId="0" borderId="16" xfId="69" applyNumberFormat="1" applyFont="1" applyFill="1" applyBorder="1">
      <alignment/>
      <protection/>
    </xf>
    <xf numFmtId="3" fontId="14" fillId="0" borderId="10" xfId="69" applyNumberFormat="1" applyFont="1" applyFill="1" applyBorder="1">
      <alignment/>
      <protection/>
    </xf>
    <xf numFmtId="3" fontId="14" fillId="0" borderId="0" xfId="65" applyNumberFormat="1" applyFont="1" applyFill="1">
      <alignment/>
      <protection/>
    </xf>
    <xf numFmtId="3" fontId="14" fillId="0" borderId="0" xfId="67" applyNumberFormat="1" applyFont="1" applyFill="1">
      <alignment/>
      <protection/>
    </xf>
    <xf numFmtId="3" fontId="14" fillId="0" borderId="0" xfId="67" applyNumberFormat="1" applyFont="1" applyFill="1" applyBorder="1">
      <alignment/>
      <protection/>
    </xf>
    <xf numFmtId="3" fontId="14" fillId="0" borderId="10" xfId="67" applyNumberFormat="1" applyFont="1" applyFill="1" applyBorder="1">
      <alignment/>
      <protection/>
    </xf>
    <xf numFmtId="3" fontId="9" fillId="0" borderId="0" xfId="64" applyNumberFormat="1" applyFont="1" applyFill="1" applyAlignment="1">
      <alignment/>
      <protection/>
    </xf>
    <xf numFmtId="0" fontId="6" fillId="0" borderId="0" xfId="64" applyFill="1" applyAlignment="1">
      <alignment/>
      <protection/>
    </xf>
    <xf numFmtId="0" fontId="9" fillId="0" borderId="10" xfId="61" applyFont="1" applyBorder="1" applyAlignment="1" applyProtection="1">
      <alignment horizontal="left"/>
      <protection/>
    </xf>
    <xf numFmtId="0" fontId="9" fillId="0" borderId="0" xfId="61" applyFont="1" applyAlignment="1" applyProtection="1">
      <alignment horizontal="left"/>
      <protection/>
    </xf>
    <xf numFmtId="0" fontId="11" fillId="0" borderId="0" xfId="61" applyFont="1" applyAlignment="1" applyProtection="1">
      <alignment horizontal="left"/>
      <protection/>
    </xf>
    <xf numFmtId="0" fontId="14" fillId="0" borderId="0" xfId="0" applyFont="1" applyAlignment="1">
      <alignment/>
    </xf>
    <xf numFmtId="0" fontId="11" fillId="0" borderId="0" xfId="67" applyFont="1" applyAlignment="1">
      <alignment horizontal="left"/>
      <protection/>
    </xf>
    <xf numFmtId="6" fontId="9" fillId="0" borderId="10" xfId="60" applyNumberFormat="1" applyFont="1" applyBorder="1">
      <alignment/>
      <protection/>
    </xf>
    <xf numFmtId="0" fontId="9" fillId="0" borderId="0" xfId="0" applyFont="1" applyAlignment="1">
      <alignment horizontal="left" wrapText="1" indent="1"/>
    </xf>
    <xf numFmtId="0" fontId="9" fillId="0" borderId="10" xfId="0" applyFont="1" applyBorder="1" applyAlignment="1">
      <alignment horizontal="left" wrapText="1" indent="1"/>
    </xf>
    <xf numFmtId="0" fontId="14" fillId="0" borderId="0" xfId="0" applyFont="1" applyAlignment="1">
      <alignment wrapText="1"/>
    </xf>
    <xf numFmtId="0" fontId="9" fillId="0" borderId="10" xfId="58" applyFont="1" applyBorder="1" applyAlignment="1" quotePrefix="1">
      <alignment horizontal="left" wrapText="1" indent="1"/>
      <protection/>
    </xf>
    <xf numFmtId="0" fontId="9" fillId="0" borderId="0" xfId="60" applyFont="1" applyBorder="1">
      <alignment/>
      <protection/>
    </xf>
    <xf numFmtId="0" fontId="12" fillId="0" borderId="0" xfId="58" applyFont="1" applyAlignment="1">
      <alignment wrapText="1"/>
      <protection/>
    </xf>
    <xf numFmtId="0" fontId="13" fillId="0" borderId="0" xfId="58" applyFont="1">
      <alignment/>
      <protection/>
    </xf>
    <xf numFmtId="0" fontId="14" fillId="0" borderId="10" xfId="62" applyFont="1" applyBorder="1" applyAlignment="1" applyProtection="1">
      <alignment horizontal="left"/>
      <protection/>
    </xf>
    <xf numFmtId="6" fontId="9" fillId="0" borderId="10" xfId="66" applyNumberFormat="1" applyFont="1" applyBorder="1" applyAlignment="1">
      <alignment horizontal="left"/>
      <protection/>
    </xf>
    <xf numFmtId="0" fontId="9" fillId="0" borderId="0" xfId="66" applyFont="1" applyAlignment="1">
      <alignment wrapText="1"/>
      <protection/>
    </xf>
    <xf numFmtId="0" fontId="9" fillId="0" borderId="0" xfId="66" applyFont="1" applyAlignment="1">
      <alignment horizontal="left" wrapText="1" indent="1"/>
      <protection/>
    </xf>
    <xf numFmtId="0" fontId="14" fillId="0" borderId="10" xfId="66" applyFont="1" applyBorder="1" applyAlignment="1">
      <alignment horizontal="left" indent="1"/>
      <protection/>
    </xf>
    <xf numFmtId="0" fontId="13" fillId="0" borderId="0" xfId="0" applyFont="1" applyAlignment="1">
      <alignment/>
    </xf>
    <xf numFmtId="0" fontId="9" fillId="0" borderId="10" xfId="65" applyFont="1" applyBorder="1" applyAlignment="1">
      <alignment horizontal="left"/>
      <protection/>
    </xf>
    <xf numFmtId="6" fontId="9" fillId="0" borderId="10" xfId="67" applyNumberFormat="1" applyFont="1" applyBorder="1">
      <alignment/>
      <protection/>
    </xf>
    <xf numFmtId="0" fontId="13" fillId="0" borderId="0" xfId="67" applyNumberFormat="1" applyFont="1">
      <alignment/>
      <protection/>
    </xf>
    <xf numFmtId="0" fontId="14" fillId="0" borderId="0" xfId="58" applyFont="1" applyBorder="1" applyAlignment="1">
      <alignment horizontal="left"/>
      <protection/>
    </xf>
    <xf numFmtId="0" fontId="14" fillId="0" borderId="0" xfId="74" applyFont="1">
      <alignment/>
      <protection/>
    </xf>
    <xf numFmtId="0" fontId="14" fillId="0" borderId="0" xfId="74" applyFont="1" applyAlignment="1">
      <alignment horizontal="left" indent="1"/>
      <protection/>
    </xf>
    <xf numFmtId="0" fontId="14" fillId="0" borderId="0" xfId="0" applyFont="1" applyAlignment="1">
      <alignment horizontal="left" wrapText="1" indent="1"/>
    </xf>
    <xf numFmtId="0" fontId="9" fillId="0" borderId="0" xfId="68" applyFont="1" applyFill="1" applyAlignment="1">
      <alignment horizontal="left" indent="1"/>
      <protection/>
    </xf>
    <xf numFmtId="0" fontId="9" fillId="0" borderId="0" xfId="64" applyFont="1" applyFill="1" applyAlignment="1">
      <alignment wrapText="1"/>
      <protection/>
    </xf>
    <xf numFmtId="0" fontId="9" fillId="0" borderId="0" xfId="69" applyFont="1" applyAlignment="1">
      <alignment wrapText="1"/>
      <protection/>
    </xf>
    <xf numFmtId="0" fontId="9" fillId="0" borderId="10" xfId="68" applyBorder="1">
      <alignment/>
      <protection/>
    </xf>
    <xf numFmtId="0" fontId="9" fillId="0" borderId="0" xfId="71" applyFont="1" applyAlignment="1">
      <alignment horizontal="left" wrapText="1"/>
      <protection/>
    </xf>
    <xf numFmtId="0" fontId="9" fillId="0" borderId="0" xfId="68" applyFont="1" applyAlignment="1">
      <alignment wrapText="1"/>
      <protection/>
    </xf>
    <xf numFmtId="0" fontId="36" fillId="0" borderId="0" xfId="67" applyFont="1" applyAlignment="1">
      <alignment wrapText="1"/>
      <protection/>
    </xf>
    <xf numFmtId="0" fontId="37" fillId="0" borderId="0" xfId="0" applyFont="1" applyAlignment="1">
      <alignment wrapText="1"/>
    </xf>
    <xf numFmtId="0" fontId="0" fillId="0" borderId="0" xfId="0" applyFont="1" applyAlignment="1">
      <alignment/>
    </xf>
    <xf numFmtId="0" fontId="9" fillId="0" borderId="0" xfId="68" applyFont="1" applyAlignment="1">
      <alignment wrapText="1"/>
      <protection/>
    </xf>
    <xf numFmtId="0" fontId="9" fillId="0" borderId="0" xfId="0" applyFont="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Comma [0]_Sheet10" xfId="43"/>
    <cellStyle name="Comma_Sheet10" xfId="44"/>
    <cellStyle name="Currency [0]_Sheet10" xfId="45"/>
    <cellStyle name="Currency_Sheet10" xfId="46"/>
    <cellStyle name="Comma"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ali_1001 L&amp;T OYJ VUOSIKERTOMUS 2003" xfId="58"/>
    <cellStyle name="Normaali_1001 L&amp;T OYJ VUOSIKERTOMUS 2003_IAS1_laskelmat malli" xfId="59"/>
    <cellStyle name="Normaali_IFRS TASE" xfId="60"/>
    <cellStyle name="Normaali_IFRS- TULOSLASKELMA MALLIT" xfId="61"/>
    <cellStyle name="Normaali_IFRS- TULOSLASKELMA MALLIT_IAS1_laskelmat malli" xfId="62"/>
    <cellStyle name="Normaali_LTKASSAVIRTA2000" xfId="63"/>
    <cellStyle name="Normaali_LTKASSAVIRTA2000_IAS1_laskelmat malli" xfId="64"/>
    <cellStyle name="Normaali_MATLIIKEV" xfId="65"/>
    <cellStyle name="Normaali_OYJRAHLASKELMA" xfId="66"/>
    <cellStyle name="Normaali_PROFORMA092001" xfId="67"/>
    <cellStyle name="Normaali_PÖRSSI Q1 2006" xfId="68"/>
    <cellStyle name="Normaali_pörssi062000" xfId="69"/>
    <cellStyle name="Normaali_rahlaskVUOSIKERT" xfId="70"/>
    <cellStyle name="Normaali_Tunnusluvut032000" xfId="71"/>
    <cellStyle name="Normaali_Tunnusluvut032000_IAS1_laskelmat malli" xfId="72"/>
    <cellStyle name="Normaali_Työkirja2" xfId="73"/>
    <cellStyle name="Normaali_Verot" xfId="74"/>
    <cellStyle name="Normal_Sheet10" xfId="75"/>
    <cellStyle name="Note" xfId="76"/>
    <cellStyle name="Output" xfId="77"/>
    <cellStyle name="Pilkku_B INV 2002" xfId="78"/>
    <cellStyle name="Percent" xfId="79"/>
    <cellStyle name="Comma [0]" xfId="80"/>
    <cellStyle name="Currency [0]" xfId="81"/>
    <cellStyle name="Title" xfId="82"/>
    <cellStyle name="Total" xfId="83"/>
    <cellStyle name="Currency" xfId="84"/>
    <cellStyle name="Warning Text"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selection activeCell="A40" sqref="A40"/>
    </sheetView>
  </sheetViews>
  <sheetFormatPr defaultColWidth="9.140625" defaultRowHeight="12.75"/>
  <cols>
    <col min="1" max="1" width="32.8515625" style="2" customWidth="1"/>
    <col min="2" max="2" width="10.28125" style="113" customWidth="1"/>
    <col min="3" max="3" width="10.28125" style="144" customWidth="1"/>
    <col min="4" max="4" width="10.28125" style="141" customWidth="1"/>
    <col min="5" max="5" width="10.28125" style="2" customWidth="1"/>
    <col min="6" max="7" width="9.140625" style="2" customWidth="1"/>
    <col min="8" max="8" width="26.00390625" style="2" customWidth="1"/>
    <col min="9" max="16384" width="9.140625" style="2" customWidth="1"/>
  </cols>
  <sheetData>
    <row r="1" ht="12.75">
      <c r="A1" s="248" t="s">
        <v>3</v>
      </c>
    </row>
    <row r="3" spans="1:5" ht="15.75">
      <c r="A3" s="1" t="s">
        <v>241</v>
      </c>
      <c r="B3" s="162"/>
      <c r="C3" s="142"/>
      <c r="D3" s="145"/>
      <c r="E3" s="111"/>
    </row>
    <row r="4" spans="1:5" ht="12.75">
      <c r="A4" s="4"/>
      <c r="B4" s="163"/>
      <c r="C4" s="143"/>
      <c r="D4" s="146"/>
      <c r="E4" s="111"/>
    </row>
    <row r="5" spans="1:5" ht="12.75">
      <c r="A5" s="413" t="s">
        <v>107</v>
      </c>
      <c r="B5" s="224" t="s">
        <v>13</v>
      </c>
      <c r="C5" s="224" t="s">
        <v>6</v>
      </c>
      <c r="D5" s="127" t="s">
        <v>40</v>
      </c>
      <c r="E5" s="349" t="s">
        <v>12</v>
      </c>
    </row>
    <row r="6" spans="3:5" ht="12.75">
      <c r="C6" s="225"/>
      <c r="E6" s="108"/>
    </row>
    <row r="7" spans="1:10" s="111" customFormat="1" ht="12.75">
      <c r="A7" s="4" t="s">
        <v>20</v>
      </c>
      <c r="B7" s="399">
        <v>153902</v>
      </c>
      <c r="C7" s="194">
        <v>146432</v>
      </c>
      <c r="D7" s="147">
        <f>(B7-C7)/C7*100</f>
        <v>5.101343968531468</v>
      </c>
      <c r="E7" s="350">
        <v>582306</v>
      </c>
      <c r="H7" s="129"/>
      <c r="I7" s="130"/>
      <c r="J7" s="113"/>
    </row>
    <row r="8" spans="1:10" s="111" customFormat="1" ht="12.75">
      <c r="A8" s="6" t="s">
        <v>21</v>
      </c>
      <c r="B8" s="401">
        <v>-139945</v>
      </c>
      <c r="C8" s="109">
        <v>-129230</v>
      </c>
      <c r="D8" s="149">
        <f>(B8-C8)/C8*100</f>
        <v>8.291418401300007</v>
      </c>
      <c r="E8" s="109">
        <v>-505699</v>
      </c>
      <c r="H8" s="131"/>
      <c r="I8" s="132"/>
      <c r="J8" s="113"/>
    </row>
    <row r="9" spans="1:10" s="111" customFormat="1" ht="12.75">
      <c r="A9" s="4" t="s">
        <v>22</v>
      </c>
      <c r="B9" s="399">
        <f>B7+B8</f>
        <v>13957</v>
      </c>
      <c r="C9" s="194">
        <f>C7+C8</f>
        <v>17202</v>
      </c>
      <c r="D9" s="147">
        <f>(B9-C9)/C9*100</f>
        <v>-18.86408557144518</v>
      </c>
      <c r="E9" s="350">
        <f>E8+E7</f>
        <v>76607</v>
      </c>
      <c r="H9" s="133"/>
      <c r="I9" s="134"/>
      <c r="J9" s="113"/>
    </row>
    <row r="10" spans="2:10" s="111" customFormat="1" ht="12.75">
      <c r="B10" s="400"/>
      <c r="C10" s="110"/>
      <c r="D10" s="148"/>
      <c r="E10" s="108"/>
      <c r="H10" s="135"/>
      <c r="I10" s="136"/>
      <c r="J10" s="113"/>
    </row>
    <row r="11" spans="1:10" s="111" customFormat="1" ht="12.75">
      <c r="A11" s="7" t="s">
        <v>23</v>
      </c>
      <c r="B11" s="402">
        <v>318</v>
      </c>
      <c r="C11" s="225">
        <v>351</v>
      </c>
      <c r="D11" s="148">
        <f>(B11-C11)/C11*100</f>
        <v>-9.401709401709402</v>
      </c>
      <c r="E11" s="108">
        <v>2425</v>
      </c>
      <c r="H11" s="133"/>
      <c r="I11" s="134"/>
      <c r="J11" s="113"/>
    </row>
    <row r="12" spans="1:10" s="111" customFormat="1" ht="12.75">
      <c r="A12" s="414" t="s">
        <v>24</v>
      </c>
      <c r="B12" s="402">
        <v>-3469</v>
      </c>
      <c r="C12" s="225">
        <v>-4069</v>
      </c>
      <c r="D12" s="148">
        <f>(B12-C12)/C12*100</f>
        <v>-14.745637748832637</v>
      </c>
      <c r="E12" s="108">
        <v>-14636</v>
      </c>
      <c r="H12" s="133"/>
      <c r="I12" s="134"/>
      <c r="J12" s="113"/>
    </row>
    <row r="13" spans="1:10" s="111" customFormat="1" ht="12.75">
      <c r="A13" s="102" t="s">
        <v>25</v>
      </c>
      <c r="B13" s="225">
        <v>-3055</v>
      </c>
      <c r="C13" s="225">
        <v>-2681</v>
      </c>
      <c r="D13" s="148">
        <f>(B13-C13)/C13*100</f>
        <v>13.950018649757553</v>
      </c>
      <c r="E13" s="108">
        <v>-11705</v>
      </c>
      <c r="H13" s="135"/>
      <c r="I13" s="136"/>
      <c r="J13" s="113"/>
    </row>
    <row r="14" spans="1:10" s="111" customFormat="1" ht="12.75">
      <c r="A14" s="6" t="s">
        <v>26</v>
      </c>
      <c r="B14" s="226">
        <v>-1115</v>
      </c>
      <c r="C14" s="226">
        <v>-818</v>
      </c>
      <c r="D14" s="149">
        <f>(B14-C14)/C14*100</f>
        <v>36.3080684596577</v>
      </c>
      <c r="E14" s="109">
        <v>-2427</v>
      </c>
      <c r="H14" s="135"/>
      <c r="I14" s="136"/>
      <c r="J14" s="113"/>
    </row>
    <row r="15" spans="1:10" s="111" customFormat="1" ht="12.75">
      <c r="A15" s="9" t="s">
        <v>27</v>
      </c>
      <c r="B15" s="228">
        <f>SUM(B9:B14)</f>
        <v>6636</v>
      </c>
      <c r="C15" s="228">
        <f>SUM(C9:C14)</f>
        <v>9985</v>
      </c>
      <c r="D15" s="138">
        <f>(B15-C15)/C15*100</f>
        <v>-33.540310465698546</v>
      </c>
      <c r="E15" s="350">
        <f>SUM(E9:E14)</f>
        <v>50264</v>
      </c>
      <c r="H15" s="131"/>
      <c r="I15" s="136"/>
      <c r="J15" s="113"/>
    </row>
    <row r="16" spans="1:10" s="111" customFormat="1" ht="12.75">
      <c r="A16" s="8"/>
      <c r="B16" s="334"/>
      <c r="C16" s="334"/>
      <c r="D16" s="150"/>
      <c r="E16" s="108"/>
      <c r="G16" s="108"/>
      <c r="H16" s="133"/>
      <c r="I16" s="134"/>
      <c r="J16" s="113"/>
    </row>
    <row r="17" spans="1:10" s="111" customFormat="1" ht="12.75">
      <c r="A17" s="102" t="s">
        <v>28</v>
      </c>
      <c r="B17" s="227">
        <v>338</v>
      </c>
      <c r="C17" s="227">
        <v>411</v>
      </c>
      <c r="D17" s="150">
        <f>(B17-C17)/C17*100</f>
        <v>-17.761557177615572</v>
      </c>
      <c r="E17" s="110">
        <v>1290</v>
      </c>
      <c r="G17" s="108"/>
      <c r="H17" s="133"/>
      <c r="I17" s="134"/>
      <c r="J17" s="113"/>
    </row>
    <row r="18" spans="1:10" s="111" customFormat="1" ht="12.75">
      <c r="A18" s="413" t="s">
        <v>29</v>
      </c>
      <c r="B18" s="226">
        <v>-1391</v>
      </c>
      <c r="C18" s="226">
        <v>-2096</v>
      </c>
      <c r="D18" s="140">
        <f>(B18-C18)/C18*100</f>
        <v>-33.63549618320611</v>
      </c>
      <c r="E18" s="109">
        <v>-6528</v>
      </c>
      <c r="H18" s="133"/>
      <c r="I18" s="134"/>
      <c r="J18" s="113"/>
    </row>
    <row r="19" spans="1:10" s="111" customFormat="1" ht="12.75">
      <c r="A19" s="415" t="s">
        <v>30</v>
      </c>
      <c r="B19" s="335">
        <f>SUM(B15:B18)</f>
        <v>5583</v>
      </c>
      <c r="C19" s="335">
        <f>SUM(C15:C18)</f>
        <v>8300</v>
      </c>
      <c r="D19" s="139">
        <f>(B19-C19)/C19*100</f>
        <v>-32.734939759036145</v>
      </c>
      <c r="E19" s="350">
        <f>SUM(E15:E18)</f>
        <v>45026</v>
      </c>
      <c r="G19" s="108"/>
      <c r="H19" s="135"/>
      <c r="I19" s="136"/>
      <c r="J19" s="113"/>
    </row>
    <row r="20" spans="2:10" ht="12.75">
      <c r="B20" s="336"/>
      <c r="C20" s="336"/>
      <c r="D20" s="151"/>
      <c r="E20" s="108"/>
      <c r="H20" s="102"/>
      <c r="I20" s="96"/>
      <c r="J20" s="17"/>
    </row>
    <row r="21" spans="1:10" ht="12.75">
      <c r="A21" s="6" t="s">
        <v>31</v>
      </c>
      <c r="B21" s="226">
        <v>-1452</v>
      </c>
      <c r="C21" s="226">
        <v>-2200</v>
      </c>
      <c r="D21" s="140">
        <f>(B21-C21)/C21*100</f>
        <v>-34</v>
      </c>
      <c r="E21" s="109">
        <v>-11881</v>
      </c>
      <c r="G21" s="5"/>
      <c r="H21" s="98"/>
      <c r="I21" s="98"/>
      <c r="J21" s="17"/>
    </row>
    <row r="22" spans="1:10" ht="12.75">
      <c r="A22" s="10" t="s">
        <v>32</v>
      </c>
      <c r="B22" s="194">
        <f>SUM(B19:B21)</f>
        <v>4131</v>
      </c>
      <c r="C22" s="194">
        <f>SUM(C19:C21)</f>
        <v>6100</v>
      </c>
      <c r="D22" s="128">
        <f>(B22-C22)/C22*100</f>
        <v>-32.278688524590166</v>
      </c>
      <c r="E22" s="194">
        <f>SUM(E19:E21)</f>
        <v>33145</v>
      </c>
      <c r="G22" s="5"/>
      <c r="H22" s="104"/>
      <c r="I22" s="97"/>
      <c r="J22" s="17"/>
    </row>
    <row r="23" spans="1:10" ht="12.75">
      <c r="A23" s="7"/>
      <c r="B23" s="334"/>
      <c r="C23" s="334"/>
      <c r="E23" s="111"/>
      <c r="H23" s="105"/>
      <c r="I23" s="99"/>
      <c r="J23" s="17"/>
    </row>
    <row r="24" spans="1:10" ht="12.75">
      <c r="A24" s="11" t="s">
        <v>34</v>
      </c>
      <c r="B24" s="337"/>
      <c r="C24" s="337"/>
      <c r="D24" s="146"/>
      <c r="E24" s="111"/>
      <c r="H24" s="103"/>
      <c r="I24" s="97"/>
      <c r="J24" s="17"/>
    </row>
    <row r="25" spans="1:10" ht="12.75">
      <c r="A25" s="7" t="s">
        <v>35</v>
      </c>
      <c r="B25" s="225">
        <f>B22-B26</f>
        <v>4127</v>
      </c>
      <c r="C25" s="225">
        <f>C22-C26</f>
        <v>6104</v>
      </c>
      <c r="D25" s="225"/>
      <c r="E25" s="225">
        <f>E22-E26</f>
        <v>33140</v>
      </c>
      <c r="H25" s="106"/>
      <c r="I25" s="97"/>
      <c r="J25" s="17"/>
    </row>
    <row r="26" spans="1:10" ht="12.75">
      <c r="A26" s="2" t="s">
        <v>36</v>
      </c>
      <c r="B26" s="225">
        <v>4</v>
      </c>
      <c r="C26" s="225">
        <v>-4</v>
      </c>
      <c r="E26" s="111">
        <v>5</v>
      </c>
      <c r="H26" s="9"/>
      <c r="I26" s="100"/>
      <c r="J26" s="17"/>
    </row>
    <row r="27" spans="1:10" ht="12.75">
      <c r="A27" s="7"/>
      <c r="B27" s="137"/>
      <c r="C27" s="137"/>
      <c r="E27" s="108"/>
      <c r="H27" s="8"/>
      <c r="I27" s="100"/>
      <c r="J27" s="17"/>
    </row>
    <row r="28" spans="1:10" ht="12.75">
      <c r="A28" s="4" t="s">
        <v>37</v>
      </c>
      <c r="B28" s="338"/>
      <c r="C28" s="338"/>
      <c r="D28" s="152"/>
      <c r="E28" s="111"/>
      <c r="H28" s="17"/>
      <c r="I28" s="100"/>
      <c r="J28" s="17"/>
    </row>
    <row r="29" spans="1:10" ht="12.75">
      <c r="A29" s="2" t="s">
        <v>38</v>
      </c>
      <c r="B29" s="229">
        <v>0.11</v>
      </c>
      <c r="C29" s="229">
        <v>0.16</v>
      </c>
      <c r="E29" s="351">
        <v>0.85</v>
      </c>
      <c r="H29" s="107"/>
      <c r="I29" s="98"/>
      <c r="J29" s="17"/>
    </row>
    <row r="30" spans="1:10" ht="12.75">
      <c r="A30" s="2" t="s">
        <v>39</v>
      </c>
      <c r="B30" s="229">
        <v>0.11</v>
      </c>
      <c r="C30" s="229">
        <v>0.16</v>
      </c>
      <c r="E30" s="351">
        <v>0.85</v>
      </c>
      <c r="H30" s="17"/>
      <c r="I30" s="101"/>
      <c r="J30" s="17"/>
    </row>
    <row r="31" spans="7:10" ht="12.75">
      <c r="G31" s="5"/>
      <c r="H31" s="17"/>
      <c r="I31" s="101"/>
      <c r="J31" s="17"/>
    </row>
    <row r="32" spans="1:10" ht="12.75">
      <c r="A32" s="7"/>
      <c r="H32" s="17"/>
      <c r="I32" s="17"/>
      <c r="J32" s="17"/>
    </row>
    <row r="33" ht="12.75">
      <c r="A33" s="424"/>
    </row>
    <row r="34" ht="12.75">
      <c r="A34" s="425"/>
    </row>
    <row r="35" ht="12.75">
      <c r="A35" s="425"/>
    </row>
  </sheetData>
  <printOptions/>
  <pageMargins left="0.99" right="0.27" top="0.984251968503937" bottom="0" header="0.79" footer="0.4921259845"/>
  <pageSetup fitToHeight="7" fitToWidth="1" orientation="portrait" paperSize="9" r:id="rId1"/>
</worksheet>
</file>

<file path=xl/worksheets/sheet10.xml><?xml version="1.0" encoding="utf-8"?>
<worksheet xmlns="http://schemas.openxmlformats.org/spreadsheetml/2006/main" xmlns:r="http://schemas.openxmlformats.org/officeDocument/2006/relationships">
  <dimension ref="A1:K40"/>
  <sheetViews>
    <sheetView workbookViewId="0" topLeftCell="A7">
      <selection activeCell="A29" sqref="A29:IV29"/>
    </sheetView>
  </sheetViews>
  <sheetFormatPr defaultColWidth="9.140625" defaultRowHeight="12.75"/>
  <cols>
    <col min="1" max="1" width="38.8515625" style="0" customWidth="1"/>
    <col min="2" max="2" width="10.57421875" style="0" customWidth="1"/>
    <col min="3" max="3" width="10.57421875" style="232" customWidth="1"/>
    <col min="4" max="4" width="10.57421875" style="0" customWidth="1"/>
  </cols>
  <sheetData>
    <row r="1" spans="1:3" ht="12.75">
      <c r="A1" s="49" t="s">
        <v>5</v>
      </c>
      <c r="B1" s="49"/>
      <c r="C1" s="181"/>
    </row>
    <row r="2" spans="1:3" ht="12.75">
      <c r="A2" s="52"/>
      <c r="B2" s="53"/>
      <c r="C2" s="154"/>
    </row>
    <row r="3" spans="1:3" ht="12.75">
      <c r="A3" s="52" t="s">
        <v>90</v>
      </c>
      <c r="B3" s="53"/>
      <c r="C3" s="154"/>
    </row>
    <row r="4" spans="1:4" ht="12.75">
      <c r="A4" s="53"/>
      <c r="B4" s="239"/>
      <c r="C4" s="231"/>
      <c r="D4" s="232"/>
    </row>
    <row r="5" spans="1:4" ht="12.75">
      <c r="A5" s="432" t="s">
        <v>107</v>
      </c>
      <c r="B5" s="153" t="s">
        <v>13</v>
      </c>
      <c r="C5" s="153" t="s">
        <v>6</v>
      </c>
      <c r="D5" s="153" t="s">
        <v>12</v>
      </c>
    </row>
    <row r="6" spans="1:4" ht="12.75">
      <c r="A6" s="53"/>
      <c r="B6" s="154"/>
      <c r="C6" s="154"/>
      <c r="D6" s="154"/>
    </row>
    <row r="7" spans="1:6" ht="12.75">
      <c r="A7" s="56" t="s">
        <v>91</v>
      </c>
      <c r="B7" s="82">
        <v>148417</v>
      </c>
      <c r="C7" s="82">
        <v>152627</v>
      </c>
      <c r="D7" s="82">
        <v>152627</v>
      </c>
      <c r="F7" s="212"/>
    </row>
    <row r="8" spans="1:4" ht="12.75">
      <c r="A8" s="56" t="s">
        <v>92</v>
      </c>
      <c r="B8" s="82">
        <v>-3</v>
      </c>
      <c r="C8" s="82"/>
      <c r="D8" s="82">
        <v>1352</v>
      </c>
    </row>
    <row r="9" spans="1:4" ht="12.75">
      <c r="A9" s="56" t="s">
        <v>93</v>
      </c>
      <c r="B9" s="82">
        <v>805</v>
      </c>
      <c r="C9" s="82">
        <v>1061</v>
      </c>
      <c r="D9" s="82">
        <v>4052</v>
      </c>
    </row>
    <row r="10" spans="1:4" ht="12.75">
      <c r="A10" s="56" t="s">
        <v>94</v>
      </c>
      <c r="B10" s="82">
        <v>-778</v>
      </c>
      <c r="C10" s="82"/>
      <c r="D10" s="82">
        <v>-2148</v>
      </c>
    </row>
    <row r="11" spans="1:6" ht="12.75">
      <c r="A11" s="56" t="s">
        <v>95</v>
      </c>
      <c r="B11" s="82">
        <v>-2276</v>
      </c>
      <c r="C11" s="82">
        <v>-2212</v>
      </c>
      <c r="D11" s="82">
        <v>-8880</v>
      </c>
      <c r="F11" s="212"/>
    </row>
    <row r="12" spans="1:4" ht="12.75">
      <c r="A12" s="56" t="s">
        <v>96</v>
      </c>
      <c r="B12" s="82"/>
      <c r="C12" s="82"/>
      <c r="D12" s="82">
        <v>978</v>
      </c>
    </row>
    <row r="13" spans="1:6" ht="12.75">
      <c r="A13" s="59" t="s">
        <v>97</v>
      </c>
      <c r="B13" s="83">
        <v>440</v>
      </c>
      <c r="C13" s="83">
        <v>-67</v>
      </c>
      <c r="D13" s="83">
        <v>436</v>
      </c>
      <c r="F13" s="212"/>
    </row>
    <row r="14" spans="1:6" ht="12.75">
      <c r="A14" s="53" t="s">
        <v>98</v>
      </c>
      <c r="B14" s="82">
        <f>SUM(B7:B13)</f>
        <v>146605</v>
      </c>
      <c r="C14" s="82">
        <f>SUM(C7:C13)</f>
        <v>151409</v>
      </c>
      <c r="D14" s="82">
        <f>SUM(D7:D13)</f>
        <v>148417</v>
      </c>
      <c r="F14" s="212"/>
    </row>
    <row r="15" spans="1:6" ht="12.75">
      <c r="A15" s="53"/>
      <c r="B15" s="82"/>
      <c r="C15" s="82"/>
      <c r="D15" s="232"/>
      <c r="F15" s="212"/>
    </row>
    <row r="16" spans="1:6" ht="12.75">
      <c r="A16" s="52" t="s">
        <v>100</v>
      </c>
      <c r="B16" s="232"/>
      <c r="C16" s="154"/>
      <c r="D16" s="232"/>
      <c r="F16" s="212"/>
    </row>
    <row r="17" spans="1:4" ht="12.75">
      <c r="A17" s="53"/>
      <c r="B17" s="239"/>
      <c r="C17" s="231"/>
      <c r="D17" s="232"/>
    </row>
    <row r="18" spans="1:4" ht="12.75">
      <c r="A18" s="432" t="s">
        <v>107</v>
      </c>
      <c r="B18" s="153" t="str">
        <f>+B5</f>
        <v>1-3/2010</v>
      </c>
      <c r="C18" s="153" t="str">
        <f>+C5</f>
        <v>1-3/2009</v>
      </c>
      <c r="D18" s="153" t="str">
        <f>D5</f>
        <v>1-12/2009</v>
      </c>
    </row>
    <row r="19" spans="1:6" ht="12.75">
      <c r="A19" s="53"/>
      <c r="B19" s="154"/>
      <c r="C19" s="154"/>
      <c r="D19" s="154"/>
      <c r="F19" s="212"/>
    </row>
    <row r="20" spans="1:6" ht="12.75">
      <c r="A20" s="56" t="s">
        <v>91</v>
      </c>
      <c r="B20" s="82">
        <v>201651</v>
      </c>
      <c r="C20" s="82">
        <v>197152</v>
      </c>
      <c r="D20" s="82">
        <v>197152</v>
      </c>
      <c r="F20" s="212"/>
    </row>
    <row r="21" spans="1:8" ht="12.75">
      <c r="A21" s="56" t="s">
        <v>92</v>
      </c>
      <c r="B21" s="82"/>
      <c r="C21" s="82"/>
      <c r="D21" s="82">
        <v>395</v>
      </c>
      <c r="H21" s="212"/>
    </row>
    <row r="22" spans="1:4" ht="12.75">
      <c r="A22" s="56" t="s">
        <v>93</v>
      </c>
      <c r="B22" s="82">
        <v>4656</v>
      </c>
      <c r="C22" s="82">
        <v>11226</v>
      </c>
      <c r="D22" s="82">
        <v>39029</v>
      </c>
    </row>
    <row r="23" spans="1:11" ht="12.75">
      <c r="A23" s="56" t="s">
        <v>94</v>
      </c>
      <c r="B23" s="82">
        <v>-465</v>
      </c>
      <c r="C23" s="82">
        <v>-633</v>
      </c>
      <c r="D23" s="82">
        <v>-2324</v>
      </c>
      <c r="K23" s="212"/>
    </row>
    <row r="24" spans="1:5" ht="12.75">
      <c r="A24" s="56" t="s">
        <v>99</v>
      </c>
      <c r="B24" s="82">
        <v>-8019</v>
      </c>
      <c r="C24" s="82">
        <f>-7739-1</f>
        <v>-7740</v>
      </c>
      <c r="D24" s="82">
        <v>-31454</v>
      </c>
      <c r="E24" s="212"/>
    </row>
    <row r="25" spans="1:4" ht="12.75">
      <c r="A25" s="56" t="s">
        <v>96</v>
      </c>
      <c r="B25" s="82"/>
      <c r="C25" s="82"/>
      <c r="D25" s="82">
        <v>-978</v>
      </c>
    </row>
    <row r="26" spans="1:4" ht="12.75">
      <c r="A26" s="59" t="s">
        <v>97</v>
      </c>
      <c r="B26" s="83">
        <v>519</v>
      </c>
      <c r="C26" s="83">
        <v>-352</v>
      </c>
      <c r="D26" s="83">
        <v>-169</v>
      </c>
    </row>
    <row r="27" spans="1:6" ht="12.75">
      <c r="A27" s="53" t="s">
        <v>98</v>
      </c>
      <c r="B27" s="82">
        <f>SUM(B20:B26)</f>
        <v>198342</v>
      </c>
      <c r="C27" s="82">
        <f>SUM(C20:C26)</f>
        <v>199653</v>
      </c>
      <c r="D27" s="82">
        <f>SUM(D20:D26)</f>
        <v>201651</v>
      </c>
      <c r="F27" s="212"/>
    </row>
    <row r="28" spans="2:4" ht="12.75">
      <c r="B28" s="232"/>
      <c r="D28" s="232"/>
    </row>
    <row r="29" spans="1:4" ht="12.75">
      <c r="A29" s="52" t="s">
        <v>101</v>
      </c>
      <c r="B29" s="154"/>
      <c r="C29" s="154"/>
      <c r="D29" s="232"/>
    </row>
    <row r="30" spans="1:4" ht="12.75">
      <c r="A30" s="53"/>
      <c r="B30" s="239"/>
      <c r="C30" s="231"/>
      <c r="D30" s="232"/>
    </row>
    <row r="31" spans="1:4" ht="12.75">
      <c r="A31" s="432" t="s">
        <v>107</v>
      </c>
      <c r="B31" s="153" t="str">
        <f>B5</f>
        <v>1-3/2010</v>
      </c>
      <c r="C31" s="153" t="str">
        <f>C5</f>
        <v>1-3/2009</v>
      </c>
      <c r="D31" s="153" t="str">
        <f>D5</f>
        <v>1-12/2009</v>
      </c>
    </row>
    <row r="32" spans="1:4" ht="12.75">
      <c r="A32" s="53"/>
      <c r="B32" s="154"/>
      <c r="C32" s="154"/>
      <c r="D32" s="154"/>
    </row>
    <row r="33" spans="1:4" ht="12.75">
      <c r="A33" s="56" t="s">
        <v>102</v>
      </c>
      <c r="B33" s="82">
        <v>275</v>
      </c>
      <c r="C33" s="82">
        <v>1011</v>
      </c>
      <c r="D33" s="82">
        <v>160</v>
      </c>
    </row>
    <row r="34" spans="1:4" ht="12.75">
      <c r="A34" s="59" t="s">
        <v>103</v>
      </c>
      <c r="B34" s="83">
        <v>11356</v>
      </c>
      <c r="C34" s="83">
        <v>6419</v>
      </c>
      <c r="D34" s="83">
        <v>7390</v>
      </c>
    </row>
    <row r="35" spans="1:4" ht="12.75">
      <c r="A35" s="53" t="s">
        <v>58</v>
      </c>
      <c r="B35" s="82">
        <f>SUM(B33:B34)</f>
        <v>11631</v>
      </c>
      <c r="C35" s="82">
        <f>SUM(C33:C34)</f>
        <v>7430</v>
      </c>
      <c r="D35" s="82">
        <f>SUM(D33:D34)</f>
        <v>7550</v>
      </c>
    </row>
    <row r="36" spans="2:4" ht="12.75">
      <c r="B36" s="232"/>
      <c r="D36" s="232"/>
    </row>
    <row r="37" spans="1:5" s="222" customFormat="1" ht="25.5">
      <c r="A37" s="221" t="s">
        <v>104</v>
      </c>
      <c r="B37" s="344">
        <v>160</v>
      </c>
      <c r="C37" s="344">
        <v>2907</v>
      </c>
      <c r="D37" s="344"/>
      <c r="E37"/>
    </row>
    <row r="38" ht="12.75">
      <c r="A38" t="s">
        <v>105</v>
      </c>
    </row>
    <row r="40" ht="12.75">
      <c r="B40" s="212"/>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42"/>
  <sheetViews>
    <sheetView workbookViewId="0" topLeftCell="A1">
      <selection activeCell="H46" sqref="H46"/>
    </sheetView>
  </sheetViews>
  <sheetFormatPr defaultColWidth="9.140625" defaultRowHeight="12.75"/>
  <cols>
    <col min="1" max="1" width="40.28125" style="85" customWidth="1"/>
    <col min="2" max="2" width="10.28125" style="233" customWidth="1"/>
    <col min="3" max="3" width="9.140625" style="233" customWidth="1"/>
    <col min="4" max="16384" width="9.140625" style="85" customWidth="1"/>
  </cols>
  <sheetData>
    <row r="1" ht="12.75">
      <c r="A1" s="49" t="s">
        <v>5</v>
      </c>
    </row>
    <row r="3" spans="1:2" ht="12.75">
      <c r="A3" s="91" t="s">
        <v>210</v>
      </c>
      <c r="B3" s="108"/>
    </row>
    <row r="4" spans="1:2" ht="12.75">
      <c r="A4" s="11" t="s">
        <v>211</v>
      </c>
      <c r="B4" s="108"/>
    </row>
    <row r="5" spans="1:2" ht="12.75">
      <c r="A5" s="7"/>
      <c r="B5" s="241"/>
    </row>
    <row r="6" spans="1:4" ht="12.75">
      <c r="A6" s="86" t="s">
        <v>209</v>
      </c>
      <c r="B6" s="153" t="s">
        <v>13</v>
      </c>
      <c r="C6" s="153" t="s">
        <v>6</v>
      </c>
      <c r="D6" s="153" t="s">
        <v>12</v>
      </c>
    </row>
    <row r="7" spans="1:4" ht="12.75">
      <c r="A7" s="9"/>
      <c r="B7" s="111"/>
      <c r="C7" s="111"/>
      <c r="D7" s="111"/>
    </row>
    <row r="8" spans="1:6" ht="12.75">
      <c r="A8" s="435" t="s">
        <v>212</v>
      </c>
      <c r="B8" s="108">
        <v>724</v>
      </c>
      <c r="C8" s="108">
        <v>227.497</v>
      </c>
      <c r="D8" s="108">
        <v>930</v>
      </c>
      <c r="F8" s="5"/>
    </row>
    <row r="9" spans="1:6" ht="12.75">
      <c r="A9" s="8" t="s">
        <v>23</v>
      </c>
      <c r="B9" s="108">
        <v>18</v>
      </c>
      <c r="C9" s="108">
        <v>18.758</v>
      </c>
      <c r="D9" s="108">
        <v>75</v>
      </c>
      <c r="F9" s="5"/>
    </row>
    <row r="10" spans="1:6" ht="12.75">
      <c r="A10" s="416" t="s">
        <v>213</v>
      </c>
      <c r="B10" s="108">
        <v>103</v>
      </c>
      <c r="C10" s="108">
        <v>86</v>
      </c>
      <c r="D10" s="108">
        <v>336</v>
      </c>
      <c r="F10" s="5"/>
    </row>
    <row r="11" spans="1:6" ht="12.75">
      <c r="A11" s="436" t="s">
        <v>214</v>
      </c>
      <c r="B11" s="198"/>
      <c r="C11" s="198"/>
      <c r="D11" s="198"/>
      <c r="F11" s="207"/>
    </row>
    <row r="12" spans="1:6" ht="12.75">
      <c r="A12" s="437" t="s">
        <v>215</v>
      </c>
      <c r="B12" s="198">
        <v>16896</v>
      </c>
      <c r="C12" s="198">
        <v>8396</v>
      </c>
      <c r="D12" s="198">
        <v>15896</v>
      </c>
      <c r="F12" s="207"/>
    </row>
    <row r="13" spans="1:6" ht="12.75">
      <c r="A13" s="436" t="s">
        <v>216</v>
      </c>
      <c r="B13" s="198"/>
      <c r="C13" s="198"/>
      <c r="D13" s="198"/>
      <c r="F13" s="207"/>
    </row>
    <row r="14" spans="1:6" ht="12.75">
      <c r="A14" s="438" t="s">
        <v>217</v>
      </c>
      <c r="B14" s="198">
        <v>148</v>
      </c>
      <c r="C14" s="198">
        <v>134.028</v>
      </c>
      <c r="D14" s="198">
        <v>31</v>
      </c>
      <c r="F14" s="207"/>
    </row>
    <row r="15" spans="1:6" ht="12.75">
      <c r="A15" s="438" t="s">
        <v>218</v>
      </c>
      <c r="B15" s="198">
        <v>641</v>
      </c>
      <c r="C15" s="198">
        <v>287.689</v>
      </c>
      <c r="D15" s="198">
        <v>538</v>
      </c>
      <c r="F15" s="207"/>
    </row>
    <row r="16" ht="12.75">
      <c r="A16" s="87"/>
    </row>
    <row r="17" spans="1:2" ht="12.75">
      <c r="A17" s="88"/>
      <c r="B17" s="379"/>
    </row>
    <row r="18" spans="1:2" ht="12.75">
      <c r="A18" s="89"/>
      <c r="B18" s="379"/>
    </row>
    <row r="19" spans="1:2" ht="12.75">
      <c r="A19" s="89"/>
      <c r="B19" s="379"/>
    </row>
    <row r="20" spans="1:2" ht="12.75">
      <c r="A20" s="90"/>
      <c r="B20" s="380"/>
    </row>
    <row r="21" spans="1:2" ht="12.75">
      <c r="A21" s="90"/>
      <c r="B21" s="380"/>
    </row>
    <row r="22" spans="1:2" ht="12.75">
      <c r="A22" s="90"/>
      <c r="B22" s="380"/>
    </row>
    <row r="23" spans="1:2" ht="12.75">
      <c r="A23" s="90"/>
      <c r="B23" s="380"/>
    </row>
    <row r="24" spans="1:2" ht="12.75">
      <c r="A24" s="90"/>
      <c r="B24" s="380"/>
    </row>
    <row r="25" spans="1:2" ht="12.75">
      <c r="A25" s="90"/>
      <c r="B25" s="380"/>
    </row>
    <row r="26" spans="1:2" ht="12.75">
      <c r="A26" s="90"/>
      <c r="B26" s="380"/>
    </row>
    <row r="27" spans="1:2" ht="12.75">
      <c r="A27" s="90"/>
      <c r="B27" s="380"/>
    </row>
    <row r="28" spans="1:2" ht="12.75">
      <c r="A28" s="90"/>
      <c r="B28" s="380"/>
    </row>
    <row r="29" spans="1:2" ht="12.75">
      <c r="A29" s="90"/>
      <c r="B29" s="380"/>
    </row>
    <row r="30" spans="1:2" ht="12.75">
      <c r="A30" s="90"/>
      <c r="B30" s="380"/>
    </row>
    <row r="31" spans="1:2" ht="12.75">
      <c r="A31" s="90"/>
      <c r="B31" s="380"/>
    </row>
    <row r="32" spans="1:2" ht="12.75">
      <c r="A32" s="90"/>
      <c r="B32" s="380"/>
    </row>
    <row r="33" spans="1:2" ht="12.75">
      <c r="A33" s="90"/>
      <c r="B33" s="380"/>
    </row>
    <row r="34" spans="1:2" ht="12.75">
      <c r="A34" s="90"/>
      <c r="B34" s="380"/>
    </row>
    <row r="35" spans="1:2" ht="12.75">
      <c r="A35" s="90"/>
      <c r="B35" s="380"/>
    </row>
    <row r="36" spans="1:2" ht="12.75">
      <c r="A36" s="90"/>
      <c r="B36" s="380"/>
    </row>
    <row r="37" spans="1:2" ht="12.75">
      <c r="A37" s="90"/>
      <c r="B37" s="380"/>
    </row>
    <row r="38" spans="1:2" ht="12.75">
      <c r="A38" s="90"/>
      <c r="B38" s="380"/>
    </row>
    <row r="39" spans="1:2" ht="12.75">
      <c r="A39" s="90"/>
      <c r="B39" s="380"/>
    </row>
    <row r="40" spans="1:2" ht="12.75">
      <c r="A40" s="90"/>
      <c r="B40" s="380"/>
    </row>
    <row r="41" spans="1:2" ht="12.75">
      <c r="A41" s="90"/>
      <c r="B41" s="380"/>
    </row>
    <row r="42" spans="1:2" ht="12.75">
      <c r="A42" s="90"/>
      <c r="B42" s="380"/>
    </row>
  </sheetData>
  <printOptions/>
  <pageMargins left="0.75" right="0.75" top="1" bottom="1" header="0.4921259845" footer="0.4921259845"/>
  <pageSetup horizontalDpi="600" verticalDpi="600" orientation="portrait" paperSize="9" r:id="rId1"/>
  <rowBreaks count="1" manualBreakCount="1">
    <brk id="41" max="255" man="1"/>
  </rowBreaks>
</worksheet>
</file>

<file path=xl/worksheets/sheet12.xml><?xml version="1.0" encoding="utf-8"?>
<worksheet xmlns="http://schemas.openxmlformats.org/spreadsheetml/2006/main" xmlns:r="http://schemas.openxmlformats.org/officeDocument/2006/relationships">
  <dimension ref="A1:F57"/>
  <sheetViews>
    <sheetView workbookViewId="0" topLeftCell="A40">
      <selection activeCell="I32" sqref="I32"/>
    </sheetView>
  </sheetViews>
  <sheetFormatPr defaultColWidth="9.140625" defaultRowHeight="12.75"/>
  <cols>
    <col min="1" max="1" width="46.57421875" style="75" customWidth="1"/>
    <col min="2" max="2" width="9.421875" style="205" customWidth="1"/>
    <col min="3" max="3" width="8.421875" style="205" customWidth="1"/>
    <col min="4" max="4" width="9.140625" style="205" customWidth="1"/>
    <col min="5" max="16384" width="9.140625" style="75" customWidth="1"/>
  </cols>
  <sheetData>
    <row r="1" ht="12.75">
      <c r="A1" s="49" t="s">
        <v>5</v>
      </c>
    </row>
    <row r="3" spans="1:2" ht="12.75">
      <c r="A3" s="74" t="s">
        <v>219</v>
      </c>
      <c r="B3" s="242"/>
    </row>
    <row r="4" spans="1:2" ht="12.75">
      <c r="A4" s="74"/>
      <c r="B4" s="242"/>
    </row>
    <row r="5" spans="1:4" ht="12.75">
      <c r="A5" s="76" t="s">
        <v>107</v>
      </c>
      <c r="B5" s="234" t="s">
        <v>19</v>
      </c>
      <c r="C5" s="234" t="s">
        <v>8</v>
      </c>
      <c r="D5" s="234" t="s">
        <v>14</v>
      </c>
    </row>
    <row r="6" spans="1:4" ht="12.75">
      <c r="A6" s="77"/>
      <c r="B6" s="199"/>
      <c r="C6" s="199"/>
      <c r="D6" s="199"/>
    </row>
    <row r="7" spans="1:6" ht="12.75">
      <c r="A7" s="74" t="s">
        <v>220</v>
      </c>
      <c r="B7" s="200"/>
      <c r="C7" s="200"/>
      <c r="D7" s="200"/>
      <c r="E7" s="78"/>
      <c r="F7" s="78"/>
    </row>
    <row r="8" spans="1:6" s="77" customFormat="1" ht="12.75">
      <c r="A8" s="184" t="s">
        <v>221</v>
      </c>
      <c r="B8" s="201">
        <v>42179</v>
      </c>
      <c r="C8" s="201">
        <v>19192</v>
      </c>
      <c r="D8" s="201">
        <v>42179</v>
      </c>
      <c r="E8" s="78"/>
      <c r="F8" s="78"/>
    </row>
    <row r="9" spans="1:6" ht="12.75">
      <c r="A9" s="184" t="s">
        <v>222</v>
      </c>
      <c r="B9" s="201">
        <v>21460</v>
      </c>
      <c r="C9" s="201">
        <v>19460</v>
      </c>
      <c r="D9" s="201">
        <v>21460</v>
      </c>
      <c r="E9" s="78"/>
      <c r="F9" s="78"/>
    </row>
    <row r="10" spans="1:6" ht="12.75">
      <c r="A10" s="184" t="s">
        <v>223</v>
      </c>
      <c r="B10" s="202">
        <v>225</v>
      </c>
      <c r="C10" s="202">
        <v>186</v>
      </c>
      <c r="D10" s="202">
        <v>234</v>
      </c>
      <c r="E10" s="78"/>
      <c r="F10" s="78"/>
    </row>
    <row r="11" spans="1:6" ht="12.75">
      <c r="A11" s="439"/>
      <c r="B11" s="200"/>
      <c r="C11" s="200"/>
      <c r="D11" s="200"/>
      <c r="E11" s="78"/>
      <c r="F11" s="78"/>
    </row>
    <row r="12" spans="1:6" ht="12.75">
      <c r="A12" s="184" t="s">
        <v>224</v>
      </c>
      <c r="B12" s="201">
        <v>3151</v>
      </c>
      <c r="C12" s="201">
        <v>4116</v>
      </c>
      <c r="D12" s="201">
        <v>3591</v>
      </c>
      <c r="E12" s="78"/>
      <c r="F12" s="78"/>
    </row>
    <row r="13" spans="1:6" ht="12.75">
      <c r="A13" s="243"/>
      <c r="B13" s="200"/>
      <c r="C13" s="201"/>
      <c r="D13" s="243"/>
      <c r="E13" s="78"/>
      <c r="F13" s="78"/>
    </row>
    <row r="14" spans="1:6" ht="12.75">
      <c r="A14" s="184" t="s">
        <v>225</v>
      </c>
      <c r="B14" s="243"/>
      <c r="C14" s="243"/>
      <c r="D14" s="243"/>
      <c r="E14" s="78"/>
      <c r="F14" s="78"/>
    </row>
    <row r="15" spans="1:6" ht="12.75">
      <c r="A15" s="184" t="s">
        <v>226</v>
      </c>
      <c r="B15" s="243"/>
      <c r="C15" s="243"/>
      <c r="D15" s="243"/>
      <c r="E15" s="78"/>
      <c r="F15" s="78"/>
    </row>
    <row r="16" spans="1:6" ht="12.75">
      <c r="A16" s="77"/>
      <c r="B16" s="243"/>
      <c r="C16" s="243"/>
      <c r="D16" s="243"/>
      <c r="E16" s="78"/>
      <c r="F16" s="78"/>
    </row>
    <row r="17" spans="4:6" ht="12.75">
      <c r="D17" s="243"/>
      <c r="E17" s="78"/>
      <c r="F17" s="78"/>
    </row>
    <row r="18" spans="1:6" ht="12.75">
      <c r="A18" s="74" t="s">
        <v>227</v>
      </c>
      <c r="B18" s="200"/>
      <c r="C18" s="201"/>
      <c r="D18" s="243"/>
      <c r="E18" s="78"/>
      <c r="F18" s="78"/>
    </row>
    <row r="19" spans="1:6" ht="12.75">
      <c r="A19" s="77"/>
      <c r="B19" s="200"/>
      <c r="C19" s="201"/>
      <c r="D19" s="243"/>
      <c r="E19" s="78"/>
      <c r="F19" s="78"/>
    </row>
    <row r="20" spans="1:6" ht="12.75">
      <c r="A20" s="76" t="s">
        <v>107</v>
      </c>
      <c r="B20" s="234" t="str">
        <f>B5</f>
        <v>03/2010</v>
      </c>
      <c r="C20" s="234" t="str">
        <f>C5</f>
        <v>03/2009</v>
      </c>
      <c r="D20" s="234" t="str">
        <f>D5</f>
        <v>12/2009</v>
      </c>
      <c r="E20" s="78"/>
      <c r="F20" s="78"/>
    </row>
    <row r="21" spans="1:6" ht="12.75">
      <c r="A21" s="79"/>
      <c r="B21" s="203"/>
      <c r="C21" s="203"/>
      <c r="D21" s="203"/>
      <c r="E21" s="78"/>
      <c r="F21" s="78"/>
    </row>
    <row r="22" spans="1:6" ht="12.75">
      <c r="A22" s="184" t="s">
        <v>228</v>
      </c>
      <c r="B22" s="201">
        <v>7318</v>
      </c>
      <c r="C22" s="201">
        <v>7542</v>
      </c>
      <c r="D22" s="201">
        <v>8145</v>
      </c>
      <c r="E22" s="78"/>
      <c r="F22" s="78"/>
    </row>
    <row r="23" spans="1:6" ht="12.75">
      <c r="A23" s="184" t="s">
        <v>229</v>
      </c>
      <c r="B23" s="201">
        <v>16446</v>
      </c>
      <c r="C23" s="201">
        <v>16849</v>
      </c>
      <c r="D23" s="201">
        <v>17470</v>
      </c>
      <c r="E23" s="78"/>
      <c r="F23" s="78"/>
    </row>
    <row r="24" spans="1:4" ht="12.75">
      <c r="A24" s="193" t="s">
        <v>230</v>
      </c>
      <c r="B24" s="204">
        <v>5294</v>
      </c>
      <c r="C24" s="204">
        <v>7201</v>
      </c>
      <c r="D24" s="204">
        <v>6274</v>
      </c>
    </row>
    <row r="25" spans="1:4" ht="12.75">
      <c r="A25" s="184" t="s">
        <v>58</v>
      </c>
      <c r="B25" s="201">
        <f>SUM(B22:B24)</f>
        <v>29058</v>
      </c>
      <c r="C25" s="201">
        <f>SUM(C22:C24)</f>
        <v>31592</v>
      </c>
      <c r="D25" s="201">
        <f>SUM(D22:D24)</f>
        <v>31889</v>
      </c>
    </row>
    <row r="26" ht="12.75">
      <c r="E26" s="77"/>
    </row>
    <row r="27" ht="12.75">
      <c r="C27" s="201"/>
    </row>
    <row r="28" ht="12.75">
      <c r="A28" s="74" t="s">
        <v>247</v>
      </c>
    </row>
    <row r="29" ht="12.75">
      <c r="A29" s="74"/>
    </row>
    <row r="30" ht="12.75">
      <c r="A30" s="74" t="s">
        <v>231</v>
      </c>
    </row>
    <row r="32" spans="1:4" ht="12.75">
      <c r="A32" s="76" t="s">
        <v>107</v>
      </c>
      <c r="B32" s="234" t="str">
        <f>+B20</f>
        <v>03/2010</v>
      </c>
      <c r="C32" s="234" t="str">
        <f>+C20</f>
        <v>03/2009</v>
      </c>
      <c r="D32" s="234" t="str">
        <f>D20</f>
        <v>12/2009</v>
      </c>
    </row>
    <row r="33" spans="1:4" ht="12.75">
      <c r="A33" s="79"/>
      <c r="B33" s="203"/>
      <c r="C33" s="203"/>
      <c r="D33" s="203"/>
    </row>
    <row r="34" ht="12.75">
      <c r="A34" s="77" t="s">
        <v>232</v>
      </c>
    </row>
    <row r="35" spans="1:4" ht="12.75">
      <c r="A35" s="442" t="s">
        <v>228</v>
      </c>
      <c r="B35" s="204"/>
      <c r="C35" s="204">
        <v>15000</v>
      </c>
      <c r="D35" s="204"/>
    </row>
    <row r="36" spans="1:4" ht="12.75">
      <c r="A36" s="80" t="s">
        <v>58</v>
      </c>
      <c r="B36" s="201">
        <f>SUM(B35:B35)</f>
        <v>0</v>
      </c>
      <c r="C36" s="201">
        <f>SUM(C35:C35)</f>
        <v>15000</v>
      </c>
      <c r="D36" s="201">
        <f>SUM(D35:D35)</f>
        <v>0</v>
      </c>
    </row>
    <row r="37" spans="1:4" ht="12.75">
      <c r="A37" s="80" t="s">
        <v>233</v>
      </c>
      <c r="B37" s="201"/>
      <c r="C37" s="201">
        <v>26</v>
      </c>
      <c r="D37" s="201"/>
    </row>
    <row r="39" spans="1:6" ht="12.75">
      <c r="A39" s="184" t="s">
        <v>234</v>
      </c>
      <c r="F39" s="77"/>
    </row>
    <row r="40" spans="1:4" ht="12.75">
      <c r="A40" s="184" t="s">
        <v>228</v>
      </c>
      <c r="B40" s="201">
        <v>4629</v>
      </c>
      <c r="C40" s="201">
        <v>4629</v>
      </c>
      <c r="D40" s="201">
        <v>4629</v>
      </c>
    </row>
    <row r="41" spans="1:4" ht="12.75">
      <c r="A41" s="193" t="s">
        <v>229</v>
      </c>
      <c r="B41" s="204">
        <v>30071</v>
      </c>
      <c r="C41" s="204">
        <v>25200</v>
      </c>
      <c r="D41" s="204">
        <v>30785</v>
      </c>
    </row>
    <row r="42" spans="1:4" ht="12.75">
      <c r="A42" s="184" t="s">
        <v>58</v>
      </c>
      <c r="B42" s="201">
        <f>SUM(B40:B41)</f>
        <v>34700</v>
      </c>
      <c r="C42" s="201">
        <f>SUM(C40:C41)</f>
        <v>29829</v>
      </c>
      <c r="D42" s="201">
        <f>SUM(D40:D41)</f>
        <v>35414</v>
      </c>
    </row>
    <row r="43" spans="1:4" ht="12.75">
      <c r="A43" s="77" t="s">
        <v>233</v>
      </c>
      <c r="B43" s="223">
        <v>-1336</v>
      </c>
      <c r="C43" s="223">
        <v>-1196</v>
      </c>
      <c r="D43" s="223">
        <v>-1073</v>
      </c>
    </row>
    <row r="44" spans="1:2" ht="12.75">
      <c r="A44" s="80"/>
      <c r="B44" s="386"/>
    </row>
    <row r="45" spans="1:4" ht="24.75" customHeight="1">
      <c r="A45" s="448" t="s">
        <v>235</v>
      </c>
      <c r="B45" s="448"/>
      <c r="C45" s="448"/>
      <c r="D45" s="448"/>
    </row>
    <row r="46" spans="1:4" ht="77.25" customHeight="1">
      <c r="A46" s="449" t="s">
        <v>236</v>
      </c>
      <c r="B46" s="449"/>
      <c r="C46" s="449"/>
      <c r="D46" s="449"/>
    </row>
    <row r="48" ht="12.75">
      <c r="A48" s="74" t="s">
        <v>237</v>
      </c>
    </row>
    <row r="50" spans="1:4" ht="12.75">
      <c r="A50" s="76" t="s">
        <v>107</v>
      </c>
      <c r="B50" s="234" t="str">
        <f>+B32</f>
        <v>03/2010</v>
      </c>
      <c r="C50" s="234" t="str">
        <f>+C32</f>
        <v>03/2009</v>
      </c>
      <c r="D50" s="234" t="str">
        <f>D32</f>
        <v>12/2009</v>
      </c>
    </row>
    <row r="51" ht="12.75">
      <c r="F51" s="327"/>
    </row>
    <row r="52" ht="12.75">
      <c r="A52" s="80" t="s">
        <v>239</v>
      </c>
    </row>
    <row r="53" spans="1:4" ht="12.75">
      <c r="A53" s="80" t="s">
        <v>228</v>
      </c>
      <c r="B53" s="201">
        <v>161</v>
      </c>
      <c r="C53" s="201">
        <v>129</v>
      </c>
      <c r="D53" s="201"/>
    </row>
    <row r="54" spans="1:3" ht="12.75">
      <c r="A54" s="80" t="s">
        <v>233</v>
      </c>
      <c r="B54" s="205">
        <v>1</v>
      </c>
      <c r="C54" s="205">
        <v>3</v>
      </c>
    </row>
    <row r="56" ht="12.75">
      <c r="A56" s="80" t="s">
        <v>240</v>
      </c>
    </row>
    <row r="57" ht="12.75">
      <c r="A57" s="80" t="s">
        <v>238</v>
      </c>
    </row>
  </sheetData>
  <mergeCells count="2">
    <mergeCell ref="A45:D45"/>
    <mergeCell ref="A46:D46"/>
  </mergeCells>
  <printOptions/>
  <pageMargins left="0.75" right="0.75" top="0.64" bottom="0.35" header="0.4921259845" footer="0.41"/>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6" sqref="A16"/>
    </sheetView>
  </sheetViews>
  <sheetFormatPr defaultColWidth="9.140625" defaultRowHeight="12.75"/>
  <cols>
    <col min="1" max="1" width="36.8515625" style="252" customWidth="1"/>
    <col min="2" max="2" width="10.28125" style="249" customWidth="1"/>
    <col min="3" max="3" width="10.140625" style="250" customWidth="1"/>
    <col min="4" max="4" width="10.28125" style="251" customWidth="1"/>
    <col min="5" max="6" width="9.140625" style="252" customWidth="1"/>
    <col min="7" max="7" width="26.00390625" style="252" customWidth="1"/>
    <col min="8" max="16384" width="9.140625" style="252" customWidth="1"/>
  </cols>
  <sheetData>
    <row r="1" ht="12.75">
      <c r="A1" s="248" t="s">
        <v>3</v>
      </c>
    </row>
    <row r="2" ht="12.75">
      <c r="A2" s="248"/>
    </row>
    <row r="3" spans="1:5" ht="15.75">
      <c r="A3" s="253" t="s">
        <v>41</v>
      </c>
      <c r="B3" s="254"/>
      <c r="C3" s="255"/>
      <c r="E3" s="256"/>
    </row>
    <row r="4" spans="1:5" ht="12.75">
      <c r="A4" s="257"/>
      <c r="B4" s="258"/>
      <c r="C4" s="259"/>
      <c r="E4" s="256"/>
    </row>
    <row r="5" spans="1:5" ht="12.75">
      <c r="A5" s="426" t="s">
        <v>107</v>
      </c>
      <c r="B5" s="260" t="s">
        <v>13</v>
      </c>
      <c r="C5" s="260" t="s">
        <v>6</v>
      </c>
      <c r="D5" s="347" t="s">
        <v>12</v>
      </c>
      <c r="E5" s="261"/>
    </row>
    <row r="6" spans="1:5" ht="12.75">
      <c r="A6" s="262"/>
      <c r="B6" s="263"/>
      <c r="C6" s="263"/>
      <c r="D6" s="264"/>
      <c r="E6" s="265"/>
    </row>
    <row r="7" spans="1:9" s="251" customFormat="1" ht="12.75" customHeight="1">
      <c r="A7" s="266" t="s">
        <v>32</v>
      </c>
      <c r="B7" s="267">
        <v>4131</v>
      </c>
      <c r="C7" s="267">
        <v>6100</v>
      </c>
      <c r="D7" s="267">
        <v>33145</v>
      </c>
      <c r="E7" s="268"/>
      <c r="F7" s="376"/>
      <c r="G7" s="269"/>
      <c r="H7" s="261"/>
      <c r="I7" s="249"/>
    </row>
    <row r="8" spans="1:8" s="249" customFormat="1" ht="12.75" customHeight="1">
      <c r="A8" s="270" t="s">
        <v>42</v>
      </c>
      <c r="B8" s="271"/>
      <c r="C8" s="271"/>
      <c r="D8" s="268"/>
      <c r="E8" s="265"/>
      <c r="G8" s="272"/>
      <c r="H8" s="273"/>
    </row>
    <row r="9" spans="1:8" s="249" customFormat="1" ht="12.75" customHeight="1">
      <c r="A9" s="319" t="s">
        <v>43</v>
      </c>
      <c r="B9" s="274">
        <v>-195</v>
      </c>
      <c r="C9" s="274">
        <v>-434</v>
      </c>
      <c r="D9" s="265">
        <v>-343</v>
      </c>
      <c r="E9" s="268"/>
      <c r="G9" s="272"/>
      <c r="H9" s="273"/>
    </row>
    <row r="10" spans="1:8" s="249" customFormat="1" ht="12.75" customHeight="1">
      <c r="A10" s="319" t="s">
        <v>44</v>
      </c>
      <c r="B10" s="274"/>
      <c r="C10" s="274"/>
      <c r="D10" s="265"/>
      <c r="E10" s="265"/>
      <c r="G10" s="272"/>
      <c r="H10" s="273"/>
    </row>
    <row r="11" spans="1:8" s="249" customFormat="1" ht="12.75" customHeight="1">
      <c r="A11" s="320" t="s">
        <v>45</v>
      </c>
      <c r="B11" s="274"/>
      <c r="C11" s="274">
        <v>73</v>
      </c>
      <c r="D11" s="265">
        <v>-21</v>
      </c>
      <c r="E11" s="265"/>
      <c r="G11" s="272"/>
      <c r="H11" s="273"/>
    </row>
    <row r="12" spans="1:8" s="249" customFormat="1" ht="12.75" customHeight="1">
      <c r="A12" s="321" t="s">
        <v>46</v>
      </c>
      <c r="B12" s="277"/>
      <c r="C12" s="277"/>
      <c r="D12" s="348"/>
      <c r="E12" s="265"/>
      <c r="G12" s="272"/>
      <c r="H12" s="273"/>
    </row>
    <row r="13" spans="1:8" s="249" customFormat="1" ht="12.75" customHeight="1">
      <c r="A13" s="319" t="s">
        <v>44</v>
      </c>
      <c r="B13" s="265">
        <f>SUM(B11:B12)</f>
        <v>0</v>
      </c>
      <c r="C13" s="265">
        <f>SUM(C11:C12)</f>
        <v>73</v>
      </c>
      <c r="D13" s="265">
        <f>SUM(D11:D12)</f>
        <v>-21</v>
      </c>
      <c r="E13" s="265"/>
      <c r="G13" s="272"/>
      <c r="H13" s="273"/>
    </row>
    <row r="14" spans="1:8" s="249" customFormat="1" ht="12.75" customHeight="1">
      <c r="A14" s="322" t="s">
        <v>47</v>
      </c>
      <c r="B14" s="277">
        <v>807</v>
      </c>
      <c r="C14" s="277">
        <v>-309</v>
      </c>
      <c r="D14" s="348">
        <v>324</v>
      </c>
      <c r="E14" s="265"/>
      <c r="G14" s="279"/>
      <c r="H14" s="280"/>
    </row>
    <row r="15" spans="1:8" s="256" customFormat="1" ht="12.75" customHeight="1">
      <c r="A15" s="281" t="s">
        <v>42</v>
      </c>
      <c r="B15" s="282">
        <f>B9+B13+B14</f>
        <v>612</v>
      </c>
      <c r="C15" s="282">
        <f>C9+C13+C14</f>
        <v>-670</v>
      </c>
      <c r="D15" s="282">
        <f>D9+D13+D14</f>
        <v>-40</v>
      </c>
      <c r="E15" s="283"/>
      <c r="G15" s="284"/>
      <c r="H15" s="284"/>
    </row>
    <row r="16" spans="1:8" s="256" customFormat="1" ht="12.75" customHeight="1">
      <c r="A16" s="270" t="s">
        <v>48</v>
      </c>
      <c r="B16" s="285">
        <f>B7+B15</f>
        <v>4743</v>
      </c>
      <c r="C16" s="285">
        <f>C7+C15</f>
        <v>5430</v>
      </c>
      <c r="D16" s="285">
        <f>D7+D15</f>
        <v>33105</v>
      </c>
      <c r="E16" s="283"/>
      <c r="F16" s="286"/>
      <c r="G16" s="287"/>
      <c r="H16" s="288"/>
    </row>
    <row r="17" spans="1:8" s="256" customFormat="1" ht="12.75" customHeight="1">
      <c r="A17" s="270"/>
      <c r="B17" s="274"/>
      <c r="C17" s="274"/>
      <c r="D17" s="285"/>
      <c r="E17" s="283"/>
      <c r="F17" s="286"/>
      <c r="G17" s="287"/>
      <c r="H17" s="288"/>
    </row>
    <row r="18" spans="1:9" ht="12.75" customHeight="1">
      <c r="A18" s="289" t="s">
        <v>34</v>
      </c>
      <c r="B18" s="290"/>
      <c r="C18" s="290"/>
      <c r="E18" s="249"/>
      <c r="G18" s="256"/>
      <c r="H18" s="291"/>
      <c r="I18" s="256"/>
    </row>
    <row r="19" spans="1:9" ht="12.75" customHeight="1">
      <c r="A19" s="292" t="s">
        <v>35</v>
      </c>
      <c r="B19" s="264">
        <v>4717</v>
      </c>
      <c r="C19" s="264">
        <v>5448</v>
      </c>
      <c r="D19" s="264">
        <v>33020</v>
      </c>
      <c r="E19" s="265"/>
      <c r="G19" s="256"/>
      <c r="H19" s="291"/>
      <c r="I19" s="256"/>
    </row>
    <row r="20" spans="1:9" ht="12.75" customHeight="1">
      <c r="A20" s="262" t="s">
        <v>36</v>
      </c>
      <c r="B20" s="267">
        <v>26</v>
      </c>
      <c r="C20" s="267">
        <v>-18</v>
      </c>
      <c r="D20" s="251">
        <v>85</v>
      </c>
      <c r="E20" s="249"/>
      <c r="G20" s="256"/>
      <c r="H20" s="256"/>
      <c r="I20" s="256"/>
    </row>
    <row r="21" ht="12.75">
      <c r="B21" s="265"/>
    </row>
    <row r="22" spans="1:2" ht="12.75">
      <c r="A22" s="262"/>
      <c r="B22" s="265"/>
    </row>
    <row r="23" spans="2:4" ht="12.75">
      <c r="B23" s="250"/>
      <c r="C23" s="267"/>
      <c r="D23" s="264"/>
    </row>
    <row r="24" ht="12.75">
      <c r="B24" s="265"/>
    </row>
  </sheetData>
  <sheetProtection/>
  <printOptions/>
  <pageMargins left="0.72" right="0.42" top="0.984251968503937" bottom="0" header="0.79" footer="0.4921259845"/>
  <pageSetup fitToHeight="7" fitToWidth="1" orientation="portrait" paperSize="9" r:id="rId1"/>
</worksheet>
</file>

<file path=xl/worksheets/sheet3.xml><?xml version="1.0" encoding="utf-8"?>
<worksheet xmlns="http://schemas.openxmlformats.org/spreadsheetml/2006/main" xmlns:r="http://schemas.openxmlformats.org/officeDocument/2006/relationships">
  <dimension ref="A1:H89"/>
  <sheetViews>
    <sheetView workbookViewId="0" topLeftCell="A70">
      <selection activeCell="B11" sqref="B11"/>
    </sheetView>
  </sheetViews>
  <sheetFormatPr defaultColWidth="9.140625" defaultRowHeight="12.75"/>
  <cols>
    <col min="1" max="1" width="35.7109375" style="2" customWidth="1"/>
    <col min="2" max="4" width="11.00390625" style="111" customWidth="1"/>
    <col min="5" max="5" width="9.140625" style="2" customWidth="1"/>
    <col min="6" max="6" width="10.140625" style="2" bestFit="1" customWidth="1"/>
    <col min="7" max="16384" width="9.140625" style="2" customWidth="1"/>
  </cols>
  <sheetData>
    <row r="1" ht="12.75">
      <c r="A1" s="248" t="s">
        <v>3</v>
      </c>
    </row>
    <row r="3" spans="1:2" ht="15.75">
      <c r="A3" s="1" t="s">
        <v>162</v>
      </c>
      <c r="B3" s="339"/>
    </row>
    <row r="4" spans="1:2" ht="12.75">
      <c r="A4" s="12"/>
      <c r="B4" s="340"/>
    </row>
    <row r="5" spans="1:4" ht="12.75">
      <c r="A5" s="418" t="s">
        <v>107</v>
      </c>
      <c r="B5" s="114" t="s">
        <v>15</v>
      </c>
      <c r="C5" s="114" t="s">
        <v>7</v>
      </c>
      <c r="D5" s="114" t="s">
        <v>14</v>
      </c>
    </row>
    <row r="6" ht="12.75">
      <c r="A6" s="12"/>
    </row>
    <row r="7" spans="1:4" ht="12.75">
      <c r="A7" s="4" t="s">
        <v>121</v>
      </c>
      <c r="B7" s="108"/>
      <c r="C7" s="108"/>
      <c r="D7" s="108"/>
    </row>
    <row r="8" spans="2:4" ht="12.75">
      <c r="B8" s="108"/>
      <c r="C8" s="108"/>
      <c r="D8" s="108"/>
    </row>
    <row r="9" spans="1:4" ht="12.75">
      <c r="A9" s="4" t="s">
        <v>163</v>
      </c>
      <c r="B9" s="108"/>
      <c r="C9" s="108"/>
      <c r="D9" s="108"/>
    </row>
    <row r="10" spans="1:4" ht="12.75">
      <c r="A10" s="4"/>
      <c r="B10" s="108"/>
      <c r="C10" s="108"/>
      <c r="D10" s="108"/>
    </row>
    <row r="11" spans="1:4" ht="12.75">
      <c r="A11" s="7" t="s">
        <v>102</v>
      </c>
      <c r="B11" s="108"/>
      <c r="C11" s="108"/>
      <c r="D11" s="108"/>
    </row>
    <row r="12" spans="1:4" ht="12.75">
      <c r="A12" s="13" t="s">
        <v>122</v>
      </c>
      <c r="B12" s="108">
        <v>113371</v>
      </c>
      <c r="C12" s="108">
        <v>115401</v>
      </c>
      <c r="D12" s="108">
        <v>113771</v>
      </c>
    </row>
    <row r="13" spans="1:4" ht="25.5">
      <c r="A13" s="419" t="s">
        <v>123</v>
      </c>
      <c r="B13" s="108">
        <v>5800</v>
      </c>
      <c r="C13" s="108">
        <v>6869</v>
      </c>
      <c r="D13" s="108">
        <v>6232</v>
      </c>
    </row>
    <row r="14" spans="1:4" ht="25.5" customHeight="1">
      <c r="A14" s="419" t="s">
        <v>124</v>
      </c>
      <c r="B14" s="108">
        <v>11122</v>
      </c>
      <c r="C14" s="108">
        <v>12667</v>
      </c>
      <c r="D14" s="108">
        <v>11641</v>
      </c>
    </row>
    <row r="15" spans="1:4" ht="25.5">
      <c r="A15" s="419" t="s">
        <v>125</v>
      </c>
      <c r="B15" s="108">
        <v>2704</v>
      </c>
      <c r="C15" s="108">
        <v>4678</v>
      </c>
      <c r="D15" s="108">
        <v>3194</v>
      </c>
    </row>
    <row r="16" spans="1:8" ht="12.75">
      <c r="A16" s="420" t="s">
        <v>126</v>
      </c>
      <c r="B16" s="109">
        <v>13608</v>
      </c>
      <c r="C16" s="109">
        <v>11794</v>
      </c>
      <c r="D16" s="109">
        <v>13579</v>
      </c>
      <c r="F16" s="5"/>
      <c r="G16" s="5"/>
      <c r="H16" s="5"/>
    </row>
    <row r="17" spans="1:8" ht="12.75">
      <c r="A17" s="12"/>
      <c r="B17" s="110">
        <f>SUM(B12:B16)</f>
        <v>146605</v>
      </c>
      <c r="C17" s="110">
        <f>SUM(C12:C16)</f>
        <v>151409</v>
      </c>
      <c r="D17" s="110">
        <f>SUM(D12:D16)</f>
        <v>148417</v>
      </c>
      <c r="F17" s="5"/>
      <c r="G17" s="5"/>
      <c r="H17" s="5"/>
    </row>
    <row r="18" spans="1:4" ht="12.75">
      <c r="A18" s="421" t="s">
        <v>103</v>
      </c>
      <c r="B18" s="108"/>
      <c r="C18" s="108"/>
      <c r="D18" s="108"/>
    </row>
    <row r="19" spans="1:4" ht="12.75">
      <c r="A19" s="13" t="s">
        <v>127</v>
      </c>
      <c r="B19" s="108">
        <v>4075</v>
      </c>
      <c r="C19" s="108">
        <v>3832</v>
      </c>
      <c r="D19" s="108">
        <v>4015</v>
      </c>
    </row>
    <row r="20" spans="1:4" ht="12.75">
      <c r="A20" s="13" t="s">
        <v>128</v>
      </c>
      <c r="B20" s="108">
        <v>71399</v>
      </c>
      <c r="C20" s="108">
        <v>42599</v>
      </c>
      <c r="D20" s="108">
        <v>72072</v>
      </c>
    </row>
    <row r="21" spans="1:4" ht="12.75">
      <c r="A21" s="13" t="s">
        <v>129</v>
      </c>
      <c r="B21" s="108">
        <v>107612</v>
      </c>
      <c r="C21" s="108">
        <v>113775</v>
      </c>
      <c r="D21" s="108">
        <v>110817</v>
      </c>
    </row>
    <row r="22" spans="1:4" ht="12.75">
      <c r="A22" s="13" t="s">
        <v>130</v>
      </c>
      <c r="B22" s="108">
        <v>82</v>
      </c>
      <c r="C22" s="108">
        <v>79</v>
      </c>
      <c r="D22" s="108">
        <v>81</v>
      </c>
    </row>
    <row r="23" spans="1:5" ht="25.5">
      <c r="A23" s="422" t="s">
        <v>131</v>
      </c>
      <c r="B23" s="109">
        <v>15174</v>
      </c>
      <c r="C23" s="109">
        <v>39368</v>
      </c>
      <c r="D23" s="109">
        <v>14666</v>
      </c>
      <c r="E23" s="2" t="s">
        <v>1</v>
      </c>
    </row>
    <row r="24" spans="1:6" ht="12.75">
      <c r="A24" s="8"/>
      <c r="B24" s="110">
        <f>SUM(B19:B23)</f>
        <v>198342</v>
      </c>
      <c r="C24" s="110">
        <f>SUM(C19:C23)</f>
        <v>199653</v>
      </c>
      <c r="D24" s="110">
        <f>SUM(D19:D23)</f>
        <v>201651</v>
      </c>
      <c r="F24" s="5"/>
    </row>
    <row r="25" spans="1:4" ht="12.75">
      <c r="A25" s="421" t="s">
        <v>132</v>
      </c>
      <c r="B25" s="108"/>
      <c r="C25" s="108"/>
      <c r="D25" s="108"/>
    </row>
    <row r="26" spans="1:4" ht="12.75">
      <c r="A26" s="13" t="s">
        <v>133</v>
      </c>
      <c r="B26" s="108">
        <v>525</v>
      </c>
      <c r="C26" s="108">
        <v>502</v>
      </c>
      <c r="D26" s="108">
        <v>525</v>
      </c>
    </row>
    <row r="27" spans="1:4" ht="12.75">
      <c r="A27" s="13" t="s">
        <v>134</v>
      </c>
      <c r="B27" s="108">
        <v>4159</v>
      </c>
      <c r="C27" s="108">
        <v>4893</v>
      </c>
      <c r="D27" s="108">
        <v>4425</v>
      </c>
    </row>
    <row r="28" spans="1:4" ht="12.75">
      <c r="A28" s="13" t="s">
        <v>135</v>
      </c>
      <c r="B28" s="108">
        <v>2477</v>
      </c>
      <c r="C28" s="108">
        <v>1223</v>
      </c>
      <c r="D28" s="108">
        <v>2147</v>
      </c>
    </row>
    <row r="29" spans="1:4" ht="12.75">
      <c r="A29" s="14" t="s">
        <v>136</v>
      </c>
      <c r="B29" s="109">
        <v>644</v>
      </c>
      <c r="C29" s="109">
        <v>712</v>
      </c>
      <c r="D29" s="109">
        <v>726</v>
      </c>
    </row>
    <row r="30" spans="1:4" ht="12.75">
      <c r="A30" s="12"/>
      <c r="B30" s="108">
        <f>SUM(B26:B29)</f>
        <v>7805</v>
      </c>
      <c r="C30" s="108">
        <f>SUM(C26:C29)</f>
        <v>7330</v>
      </c>
      <c r="D30" s="108">
        <f>SUM(D26:D29)</f>
        <v>7823</v>
      </c>
    </row>
    <row r="31" spans="1:4" ht="12.75">
      <c r="A31" s="12"/>
      <c r="B31" s="108"/>
      <c r="C31" s="108"/>
      <c r="D31" s="108"/>
    </row>
    <row r="32" spans="1:4" ht="12.75">
      <c r="A32" s="11" t="s">
        <v>137</v>
      </c>
      <c r="B32" s="110">
        <f>B30+B24+B17</f>
        <v>352752</v>
      </c>
      <c r="C32" s="110">
        <f>C30+C24+C17</f>
        <v>358392</v>
      </c>
      <c r="D32" s="110">
        <f>D30+D24+D17</f>
        <v>357891</v>
      </c>
    </row>
    <row r="33" spans="1:4" ht="12.75">
      <c r="A33" s="11"/>
      <c r="B33" s="108"/>
      <c r="C33" s="108"/>
      <c r="D33" s="108"/>
    </row>
    <row r="34" spans="1:4" ht="12.75">
      <c r="A34" s="11" t="s">
        <v>138</v>
      </c>
      <c r="B34" s="108"/>
      <c r="C34" s="108"/>
      <c r="D34" s="108"/>
    </row>
    <row r="35" spans="2:4" ht="12.75">
      <c r="B35" s="108"/>
      <c r="C35" s="108"/>
      <c r="D35" s="108"/>
    </row>
    <row r="36" spans="1:4" ht="12.75">
      <c r="A36" s="2" t="s">
        <v>139</v>
      </c>
      <c r="B36" s="108">
        <v>28214</v>
      </c>
      <c r="C36" s="108">
        <v>17729</v>
      </c>
      <c r="D36" s="108">
        <v>32842</v>
      </c>
    </row>
    <row r="37" spans="1:6" ht="12.75">
      <c r="A37" s="7" t="s">
        <v>140</v>
      </c>
      <c r="B37" s="108">
        <v>87645</v>
      </c>
      <c r="C37" s="108">
        <v>80815</v>
      </c>
      <c r="D37" s="108">
        <v>77702</v>
      </c>
      <c r="F37" s="5"/>
    </row>
    <row r="38" spans="1:6" ht="12.75">
      <c r="A38" s="7" t="s">
        <v>141</v>
      </c>
      <c r="B38" s="108"/>
      <c r="C38" s="108">
        <v>29</v>
      </c>
      <c r="D38" s="108"/>
      <c r="E38" s="5"/>
      <c r="F38" s="5"/>
    </row>
    <row r="39" spans="1:6" ht="12.75">
      <c r="A39" s="7" t="s">
        <v>142</v>
      </c>
      <c r="B39" s="108">
        <v>3302</v>
      </c>
      <c r="C39" s="108">
        <v>4103</v>
      </c>
      <c r="D39" s="108">
        <v>370</v>
      </c>
      <c r="E39" s="5"/>
      <c r="F39" s="5"/>
    </row>
    <row r="40" spans="1:6" ht="12.75">
      <c r="A40" s="7" t="s">
        <v>133</v>
      </c>
      <c r="B40" s="108">
        <v>24479</v>
      </c>
      <c r="C40" s="108">
        <v>36958</v>
      </c>
      <c r="D40" s="108">
        <v>18484</v>
      </c>
      <c r="F40" s="5"/>
    </row>
    <row r="41" spans="1:6" ht="12.75">
      <c r="A41" s="6" t="s">
        <v>143</v>
      </c>
      <c r="B41" s="109">
        <v>8440</v>
      </c>
      <c r="C41" s="109">
        <v>19391</v>
      </c>
      <c r="D41" s="109">
        <v>9099</v>
      </c>
      <c r="E41" s="5"/>
      <c r="F41" s="5"/>
    </row>
    <row r="42" spans="1:4" ht="12.75">
      <c r="A42" s="7"/>
      <c r="B42" s="110"/>
      <c r="C42" s="110"/>
      <c r="D42" s="110"/>
    </row>
    <row r="43" spans="1:7" ht="12.75">
      <c r="A43" s="9" t="s">
        <v>144</v>
      </c>
      <c r="B43" s="110">
        <f>SUM(B36:B42)</f>
        <v>152080</v>
      </c>
      <c r="C43" s="110">
        <f>SUM(C36:C42)</f>
        <v>159025</v>
      </c>
      <c r="D43" s="110">
        <f>SUM(D36:D42)</f>
        <v>138497</v>
      </c>
      <c r="F43" s="5"/>
      <c r="G43" s="5"/>
    </row>
    <row r="44" spans="1:4" ht="12.75">
      <c r="A44" s="8"/>
      <c r="B44" s="110"/>
      <c r="C44" s="110"/>
      <c r="D44" s="110"/>
    </row>
    <row r="45" spans="1:6" ht="13.5" thickBot="1">
      <c r="A45" s="16" t="s">
        <v>145</v>
      </c>
      <c r="B45" s="115">
        <f>B32+B43</f>
        <v>504832</v>
      </c>
      <c r="C45" s="115">
        <f>C32+C43</f>
        <v>517417</v>
      </c>
      <c r="D45" s="115">
        <f>D32+D43</f>
        <v>496388</v>
      </c>
      <c r="F45" s="5"/>
    </row>
    <row r="46" spans="1:7" ht="12.75">
      <c r="A46" s="9"/>
      <c r="B46" s="110"/>
      <c r="C46" s="110"/>
      <c r="D46" s="110"/>
      <c r="F46" s="5"/>
      <c r="G46" s="5"/>
    </row>
    <row r="47" spans="2:4" ht="12.75">
      <c r="B47" s="110"/>
      <c r="C47" s="110"/>
      <c r="D47" s="110"/>
    </row>
    <row r="48" ht="12.75">
      <c r="A48" s="9"/>
    </row>
    <row r="49" ht="12.75">
      <c r="A49" s="9"/>
    </row>
    <row r="50" spans="1:4" ht="12.75">
      <c r="A50" s="418" t="s">
        <v>107</v>
      </c>
      <c r="B50" s="114" t="str">
        <f>+B5</f>
        <v>3/2010</v>
      </c>
      <c r="C50" s="114" t="str">
        <f>+C5</f>
        <v>3/2009</v>
      </c>
      <c r="D50" s="114" t="str">
        <f>+D5</f>
        <v>12/2009</v>
      </c>
    </row>
    <row r="51" ht="12.75">
      <c r="A51" s="12"/>
    </row>
    <row r="52" ht="12.75">
      <c r="A52" s="11" t="s">
        <v>149</v>
      </c>
    </row>
    <row r="54" ht="12.75">
      <c r="A54" s="4" t="s">
        <v>146</v>
      </c>
    </row>
    <row r="56" ht="12.75">
      <c r="A56" s="423" t="s">
        <v>147</v>
      </c>
    </row>
    <row r="57" spans="1:4" ht="12.75">
      <c r="A57" s="15" t="s">
        <v>108</v>
      </c>
      <c r="B57" s="108">
        <v>19399</v>
      </c>
      <c r="C57" s="108">
        <v>19399</v>
      </c>
      <c r="D57" s="108">
        <v>19399</v>
      </c>
    </row>
    <row r="58" spans="1:4" ht="12.75">
      <c r="A58" s="15" t="s">
        <v>109</v>
      </c>
      <c r="B58" s="108">
        <v>50673</v>
      </c>
      <c r="C58" s="108">
        <v>50673</v>
      </c>
      <c r="D58" s="108">
        <v>50673</v>
      </c>
    </row>
    <row r="59" spans="1:4" ht="12.75">
      <c r="A59" s="15" t="s">
        <v>148</v>
      </c>
      <c r="B59" s="108">
        <v>-2494</v>
      </c>
      <c r="C59" s="108">
        <v>-3620</v>
      </c>
      <c r="D59" s="108">
        <v>-3084</v>
      </c>
    </row>
    <row r="60" spans="1:4" ht="12.75">
      <c r="A60" s="15" t="s">
        <v>111</v>
      </c>
      <c r="B60" s="108">
        <v>128852</v>
      </c>
      <c r="C60" s="108">
        <v>116622</v>
      </c>
      <c r="D60" s="108">
        <v>116874</v>
      </c>
    </row>
    <row r="61" spans="1:6" ht="12.75">
      <c r="A61" s="18" t="s">
        <v>32</v>
      </c>
      <c r="B61" s="109">
        <v>4127</v>
      </c>
      <c r="C61" s="109">
        <v>6104</v>
      </c>
      <c r="D61" s="109">
        <v>33140</v>
      </c>
      <c r="E61" s="5"/>
      <c r="F61" s="5"/>
    </row>
    <row r="62" spans="1:4" ht="12.75">
      <c r="A62" s="10"/>
      <c r="B62" s="110">
        <f>SUM(B57:B61)</f>
        <v>200557</v>
      </c>
      <c r="C62" s="110">
        <f>SUM(C57:C61)</f>
        <v>189178</v>
      </c>
      <c r="D62" s="110">
        <f>SUM(D57:D61)</f>
        <v>217002</v>
      </c>
    </row>
    <row r="63" spans="1:6" ht="12.75">
      <c r="A63" s="6" t="s">
        <v>36</v>
      </c>
      <c r="B63" s="109">
        <v>273</v>
      </c>
      <c r="C63" s="109">
        <v>144</v>
      </c>
      <c r="D63" s="109">
        <v>247</v>
      </c>
      <c r="F63" s="5"/>
    </row>
    <row r="64" spans="1:4" ht="12.75">
      <c r="A64" s="9"/>
      <c r="B64" s="110"/>
      <c r="C64" s="110"/>
      <c r="D64" s="110"/>
    </row>
    <row r="65" spans="1:4" ht="12.75">
      <c r="A65" s="11" t="s">
        <v>113</v>
      </c>
      <c r="B65" s="108">
        <f>+B63+B62</f>
        <v>200830</v>
      </c>
      <c r="C65" s="108">
        <f>+C63+C62</f>
        <v>189322</v>
      </c>
      <c r="D65" s="108">
        <f>+D63+D62</f>
        <v>217249</v>
      </c>
    </row>
    <row r="66" spans="1:4" ht="12.75">
      <c r="A66" s="11"/>
      <c r="B66" s="108"/>
      <c r="C66" s="108"/>
      <c r="D66" s="108"/>
    </row>
    <row r="67" spans="1:4" ht="12.75">
      <c r="A67" s="11" t="s">
        <v>65</v>
      </c>
      <c r="B67" s="108"/>
      <c r="C67" s="108"/>
      <c r="D67" s="108"/>
    </row>
    <row r="68" spans="1:4" ht="12.75">
      <c r="A68" s="19"/>
      <c r="B68" s="108"/>
      <c r="C68" s="108"/>
      <c r="D68" s="108"/>
    </row>
    <row r="69" spans="1:4" ht="12.75">
      <c r="A69" s="7" t="s">
        <v>150</v>
      </c>
      <c r="B69" s="108"/>
      <c r="C69" s="108"/>
      <c r="D69" s="108"/>
    </row>
    <row r="70" spans="1:4" ht="12.75">
      <c r="A70" s="15" t="s">
        <v>151</v>
      </c>
      <c r="B70" s="108">
        <v>32918</v>
      </c>
      <c r="C70" s="108">
        <v>32539</v>
      </c>
      <c r="D70" s="108">
        <v>33622</v>
      </c>
    </row>
    <row r="71" spans="1:4" ht="12.75">
      <c r="A71" s="15" t="s">
        <v>152</v>
      </c>
      <c r="B71" s="108">
        <v>613</v>
      </c>
      <c r="C71" s="108">
        <v>687</v>
      </c>
      <c r="D71" s="108">
        <v>671</v>
      </c>
    </row>
    <row r="72" spans="1:4" ht="12.75">
      <c r="A72" s="15" t="s">
        <v>153</v>
      </c>
      <c r="B72" s="108">
        <v>2486</v>
      </c>
      <c r="C72" s="108">
        <v>1923</v>
      </c>
      <c r="D72" s="108">
        <v>2100</v>
      </c>
    </row>
    <row r="73" spans="1:4" ht="12.75">
      <c r="A73" s="15" t="s">
        <v>154</v>
      </c>
      <c r="B73" s="108">
        <v>116231</v>
      </c>
      <c r="C73" s="108">
        <v>121525</v>
      </c>
      <c r="D73" s="108">
        <v>120969</v>
      </c>
    </row>
    <row r="74" spans="1:4" ht="12.75">
      <c r="A74" s="18" t="s">
        <v>155</v>
      </c>
      <c r="B74" s="109">
        <v>1496</v>
      </c>
      <c r="C74" s="109">
        <v>1177</v>
      </c>
      <c r="D74" s="109">
        <v>1510</v>
      </c>
    </row>
    <row r="75" spans="2:6" ht="12.75">
      <c r="B75" s="112">
        <f>SUM(B70:B74)</f>
        <v>153744</v>
      </c>
      <c r="C75" s="112">
        <f>SUM(C70:C74)</f>
        <v>157851</v>
      </c>
      <c r="D75" s="112">
        <f>SUM(D70:D74)</f>
        <v>158872</v>
      </c>
      <c r="F75" s="5"/>
    </row>
    <row r="76" spans="1:4" ht="12.75">
      <c r="A76" s="7" t="s">
        <v>156</v>
      </c>
      <c r="B76" s="108"/>
      <c r="C76" s="108"/>
      <c r="D76" s="108"/>
    </row>
    <row r="77" spans="1:4" ht="12.75">
      <c r="A77" s="15" t="s">
        <v>154</v>
      </c>
      <c r="B77" s="108">
        <v>22915</v>
      </c>
      <c r="C77" s="108">
        <v>51040</v>
      </c>
      <c r="D77" s="108">
        <v>22890</v>
      </c>
    </row>
    <row r="78" spans="1:4" ht="12.75">
      <c r="A78" s="15" t="s">
        <v>157</v>
      </c>
      <c r="B78" s="108">
        <v>123794</v>
      </c>
      <c r="C78" s="108">
        <v>117624</v>
      </c>
      <c r="D78" s="108">
        <v>94130</v>
      </c>
    </row>
    <row r="79" spans="1:4" ht="12.75">
      <c r="A79" s="15" t="s">
        <v>158</v>
      </c>
      <c r="B79" s="108">
        <v>1336</v>
      </c>
      <c r="C79" s="108">
        <v>1196</v>
      </c>
      <c r="D79" s="108">
        <v>1073</v>
      </c>
    </row>
    <row r="80" spans="1:4" ht="12.75">
      <c r="A80" s="15" t="s">
        <v>159</v>
      </c>
      <c r="B80" s="108">
        <v>1667</v>
      </c>
      <c r="C80" s="108">
        <v>45</v>
      </c>
      <c r="D80" s="108">
        <v>2119</v>
      </c>
    </row>
    <row r="81" spans="1:6" ht="12.75">
      <c r="A81" s="18" t="s">
        <v>153</v>
      </c>
      <c r="B81" s="109">
        <v>546</v>
      </c>
      <c r="C81" s="109">
        <v>339</v>
      </c>
      <c r="D81" s="109">
        <v>55</v>
      </c>
      <c r="F81" s="5"/>
    </row>
    <row r="82" spans="1:6" ht="12.75">
      <c r="A82" s="8"/>
      <c r="B82" s="112">
        <f>SUM(B77:B81)</f>
        <v>150258</v>
      </c>
      <c r="C82" s="112">
        <f>SUM(C77:C81)</f>
        <v>170244</v>
      </c>
      <c r="D82" s="112">
        <f>SUM(D77:D81)</f>
        <v>120267</v>
      </c>
      <c r="F82" s="5"/>
    </row>
    <row r="83" spans="1:4" ht="12.75">
      <c r="A83" s="8"/>
      <c r="B83" s="108"/>
      <c r="C83" s="108"/>
      <c r="D83" s="108"/>
    </row>
    <row r="84" spans="1:6" ht="12.75">
      <c r="A84" s="9" t="s">
        <v>160</v>
      </c>
      <c r="B84" s="110">
        <f>+B75+B82</f>
        <v>304002</v>
      </c>
      <c r="C84" s="110">
        <f>+C75+C82</f>
        <v>328095</v>
      </c>
      <c r="D84" s="110">
        <f>+D75+D82</f>
        <v>279139</v>
      </c>
      <c r="F84" s="5"/>
    </row>
    <row r="85" spans="1:4" ht="12.75">
      <c r="A85" s="12"/>
      <c r="B85" s="108"/>
      <c r="C85" s="108"/>
      <c r="D85" s="108"/>
    </row>
    <row r="86" spans="1:6" ht="13.5" thickBot="1">
      <c r="A86" s="16" t="s">
        <v>161</v>
      </c>
      <c r="B86" s="115">
        <f>B62+B63+B84</f>
        <v>504832</v>
      </c>
      <c r="C86" s="115">
        <f>C62+C63+C84</f>
        <v>517417</v>
      </c>
      <c r="D86" s="115">
        <f>D62+D63+D84</f>
        <v>496388</v>
      </c>
      <c r="F86" s="5"/>
    </row>
    <row r="87" spans="1:2" ht="12.75">
      <c r="A87" s="3"/>
      <c r="B87" s="341"/>
    </row>
    <row r="88" spans="2:4" ht="12.75">
      <c r="B88" s="108">
        <f>+B45-B86</f>
        <v>0</v>
      </c>
      <c r="C88" s="108">
        <f>+C45-C86</f>
        <v>0</v>
      </c>
      <c r="D88" s="108">
        <f>+D45-D86</f>
        <v>0</v>
      </c>
    </row>
    <row r="89" spans="1:2" ht="12.75">
      <c r="A89" s="3"/>
      <c r="B89" s="341"/>
    </row>
  </sheetData>
  <printOptions/>
  <pageMargins left="0.99" right="0.27" top="0.984251968503937" bottom="0" header="0.77" footer="0.4921259845"/>
  <pageSetup fitToHeight="7" orientation="portrait" paperSize="9" scale="94" r:id="rId1"/>
  <rowBreaks count="1" manualBreakCount="1">
    <brk id="47" max="6" man="1"/>
  </rowBreaks>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80" zoomScaleNormal="80" workbookViewId="0" topLeftCell="A1">
      <selection activeCell="F5" sqref="F5"/>
    </sheetView>
  </sheetViews>
  <sheetFormatPr defaultColWidth="11.421875" defaultRowHeight="12.75"/>
  <cols>
    <col min="1" max="1" width="30.421875" style="294" customWidth="1"/>
    <col min="2" max="3" width="12.28125" style="294" customWidth="1"/>
    <col min="4" max="4" width="13.140625" style="294" customWidth="1"/>
    <col min="5" max="6" width="12.28125" style="294" customWidth="1"/>
    <col min="7" max="7" width="13.140625" style="294" customWidth="1"/>
    <col min="8" max="8" width="12.28125" style="294" customWidth="1"/>
    <col min="9" max="9" width="13.00390625" style="294" customWidth="1"/>
    <col min="10" max="10" width="15.7109375" style="294" customWidth="1"/>
    <col min="11" max="16384" width="11.421875" style="294" customWidth="1"/>
  </cols>
  <sheetData>
    <row r="1" spans="1:9" ht="12.75" customHeight="1">
      <c r="A1" s="293" t="s">
        <v>3</v>
      </c>
      <c r="C1" s="295"/>
      <c r="D1" s="296"/>
      <c r="E1" s="296"/>
      <c r="F1" s="296"/>
      <c r="G1" s="296"/>
      <c r="H1" s="296"/>
      <c r="I1" s="296"/>
    </row>
    <row r="2" spans="1:9" ht="12.75" customHeight="1">
      <c r="A2" s="248"/>
      <c r="C2" s="295"/>
      <c r="D2" s="296"/>
      <c r="E2" s="296"/>
      <c r="F2" s="296"/>
      <c r="G2" s="296"/>
      <c r="H2" s="296"/>
      <c r="I2" s="296"/>
    </row>
    <row r="3" spans="1:9" ht="17.25" customHeight="1">
      <c r="A3" s="298" t="s">
        <v>106</v>
      </c>
      <c r="B3" s="295"/>
      <c r="C3" s="295"/>
      <c r="D3" s="296"/>
      <c r="E3" s="296"/>
      <c r="F3" s="297"/>
      <c r="G3" s="296"/>
      <c r="H3" s="296"/>
      <c r="I3" s="296"/>
    </row>
    <row r="4" spans="1:9" ht="12.75" customHeight="1">
      <c r="A4" s="298"/>
      <c r="B4" s="295"/>
      <c r="C4" s="295"/>
      <c r="D4" s="296"/>
      <c r="E4" s="296"/>
      <c r="F4" s="297"/>
      <c r="G4" s="296"/>
      <c r="H4" s="296"/>
      <c r="I4" s="296"/>
    </row>
    <row r="5" spans="1:9" ht="66" customHeight="1">
      <c r="A5" s="308" t="s">
        <v>107</v>
      </c>
      <c r="B5" s="299" t="s">
        <v>108</v>
      </c>
      <c r="C5" s="300" t="s">
        <v>109</v>
      </c>
      <c r="D5" s="299" t="s">
        <v>110</v>
      </c>
      <c r="E5" s="300" t="s">
        <v>111</v>
      </c>
      <c r="F5" s="299" t="s">
        <v>112</v>
      </c>
      <c r="G5" s="300" t="s">
        <v>36</v>
      </c>
      <c r="H5" s="300" t="s">
        <v>113</v>
      </c>
      <c r="I5" s="301"/>
    </row>
    <row r="6" spans="1:9" ht="12.75" customHeight="1">
      <c r="A6" s="296"/>
      <c r="B6" s="296"/>
      <c r="C6" s="296"/>
      <c r="D6" s="296"/>
      <c r="E6" s="296"/>
      <c r="F6" s="296"/>
      <c r="G6" s="296"/>
      <c r="H6" s="296"/>
      <c r="I6" s="302"/>
    </row>
    <row r="7" spans="1:9" ht="12.75" customHeight="1">
      <c r="A7" s="295" t="s">
        <v>114</v>
      </c>
      <c r="B7" s="303">
        <v>19399</v>
      </c>
      <c r="C7" s="303">
        <v>50673</v>
      </c>
      <c r="D7" s="303">
        <v>-3084</v>
      </c>
      <c r="E7" s="303">
        <v>150014</v>
      </c>
      <c r="F7" s="303">
        <f>SUM(B7:E7)</f>
        <v>217002</v>
      </c>
      <c r="G7" s="303">
        <v>247</v>
      </c>
      <c r="H7" s="303">
        <f>SUM(F7:G7)</f>
        <v>217249</v>
      </c>
      <c r="I7" s="276"/>
    </row>
    <row r="8" spans="1:9" ht="12.75" customHeight="1">
      <c r="A8" s="296"/>
      <c r="C8" s="304"/>
      <c r="D8" s="304"/>
      <c r="E8" s="304"/>
      <c r="F8" s="304"/>
      <c r="G8" s="304"/>
      <c r="H8" s="304"/>
      <c r="I8" s="276"/>
    </row>
    <row r="9" spans="1:9" ht="27.75" customHeight="1">
      <c r="A9" s="440" t="s">
        <v>118</v>
      </c>
      <c r="B9" s="276"/>
      <c r="C9" s="306"/>
      <c r="D9" s="306"/>
      <c r="E9" s="306">
        <v>161</v>
      </c>
      <c r="F9" s="306">
        <f>SUM(B9:E9)</f>
        <v>161</v>
      </c>
      <c r="G9" s="306"/>
      <c r="H9" s="306">
        <f>SUM(F9:G9)</f>
        <v>161</v>
      </c>
      <c r="I9" s="276"/>
    </row>
    <row r="10" spans="1:9" ht="12.75" customHeight="1">
      <c r="A10" s="302" t="s">
        <v>119</v>
      </c>
      <c r="B10" s="276"/>
      <c r="C10" s="306"/>
      <c r="D10" s="306"/>
      <c r="E10" s="306">
        <v>-21323</v>
      </c>
      <c r="F10" s="306">
        <f>SUM(B10:E10)</f>
        <v>-21323</v>
      </c>
      <c r="G10" s="377"/>
      <c r="H10" s="306">
        <f>SUM(F10:G10)</f>
        <v>-21323</v>
      </c>
      <c r="I10" s="307"/>
    </row>
    <row r="11" spans="1:10" ht="12.75" customHeight="1">
      <c r="A11" s="305" t="s">
        <v>120</v>
      </c>
      <c r="B11" s="305"/>
      <c r="C11" s="275"/>
      <c r="D11" s="275">
        <v>590</v>
      </c>
      <c r="E11" s="275">
        <v>4127</v>
      </c>
      <c r="F11" s="306">
        <f>SUM(B11:E11)</f>
        <v>4717</v>
      </c>
      <c r="G11" s="275">
        <v>26</v>
      </c>
      <c r="H11" s="306">
        <f>SUM(F11:G11)</f>
        <v>4743</v>
      </c>
      <c r="I11" s="375"/>
      <c r="J11" s="375"/>
    </row>
    <row r="12" spans="1:8" ht="12.75" customHeight="1">
      <c r="A12" s="308"/>
      <c r="B12" s="278"/>
      <c r="C12" s="378"/>
      <c r="D12" s="378"/>
      <c r="E12" s="378"/>
      <c r="F12" s="378"/>
      <c r="G12" s="378"/>
      <c r="H12" s="378"/>
    </row>
    <row r="13" spans="1:9" ht="12.75" customHeight="1">
      <c r="A13" s="295" t="s">
        <v>115</v>
      </c>
      <c r="B13" s="303">
        <f aca="true" t="shared" si="0" ref="B13:H13">SUM(B7:B12)</f>
        <v>19399</v>
      </c>
      <c r="C13" s="303">
        <f t="shared" si="0"/>
        <v>50673</v>
      </c>
      <c r="D13" s="303">
        <f t="shared" si="0"/>
        <v>-2494</v>
      </c>
      <c r="E13" s="303">
        <f t="shared" si="0"/>
        <v>132979</v>
      </c>
      <c r="F13" s="303">
        <f t="shared" si="0"/>
        <v>200557</v>
      </c>
      <c r="G13" s="303">
        <f t="shared" si="0"/>
        <v>273</v>
      </c>
      <c r="H13" s="303">
        <f t="shared" si="0"/>
        <v>200830</v>
      </c>
      <c r="I13" s="309"/>
    </row>
    <row r="14" spans="2:9" s="374" customFormat="1" ht="12.75" customHeight="1">
      <c r="B14" s="375"/>
      <c r="C14" s="375"/>
      <c r="D14" s="375"/>
      <c r="E14" s="375"/>
      <c r="F14" s="375"/>
      <c r="G14" s="375"/>
      <c r="H14" s="375"/>
      <c r="I14" s="375"/>
    </row>
    <row r="15" spans="1:9" ht="12.75" customHeight="1">
      <c r="A15" s="310"/>
      <c r="C15" s="304"/>
      <c r="D15" s="311"/>
      <c r="E15" s="311"/>
      <c r="F15" s="311"/>
      <c r="G15" s="311"/>
      <c r="H15" s="311"/>
      <c r="I15" s="309"/>
    </row>
    <row r="16" spans="1:8" ht="12.75" customHeight="1">
      <c r="A16" s="310"/>
      <c r="B16" s="305"/>
      <c r="C16" s="275"/>
      <c r="D16" s="304"/>
      <c r="E16" s="304"/>
      <c r="F16" s="304"/>
      <c r="G16" s="304"/>
      <c r="H16" s="304"/>
    </row>
    <row r="17" spans="1:8" ht="12.75" customHeight="1">
      <c r="A17" s="295" t="s">
        <v>116</v>
      </c>
      <c r="B17" s="303">
        <v>19399</v>
      </c>
      <c r="C17" s="312">
        <v>50673</v>
      </c>
      <c r="D17" s="312">
        <v>-2964</v>
      </c>
      <c r="E17" s="312">
        <v>137768</v>
      </c>
      <c r="F17" s="312">
        <f>SUM(B17:E17)</f>
        <v>204876</v>
      </c>
      <c r="G17" s="312">
        <v>162</v>
      </c>
      <c r="H17" s="312">
        <f>SUM(F17:G17)</f>
        <v>205038</v>
      </c>
    </row>
    <row r="18" spans="1:8" ht="12.75" customHeight="1">
      <c r="A18" s="295"/>
      <c r="B18" s="303"/>
      <c r="C18" s="312"/>
      <c r="D18" s="312"/>
      <c r="E18" s="312"/>
      <c r="F18" s="312"/>
      <c r="G18" s="312"/>
      <c r="H18" s="312"/>
    </row>
    <row r="19" spans="1:8" s="412" customFormat="1" ht="27" customHeight="1">
      <c r="A19" s="440" t="s">
        <v>118</v>
      </c>
      <c r="B19" s="411"/>
      <c r="C19" s="411"/>
      <c r="D19" s="411"/>
      <c r="E19" s="411">
        <v>193</v>
      </c>
      <c r="F19" s="411">
        <f>SUM(B19:E19)</f>
        <v>193</v>
      </c>
      <c r="G19" s="411"/>
      <c r="H19" s="411">
        <f>SUM(F19:G19)</f>
        <v>193</v>
      </c>
    </row>
    <row r="20" spans="1:8" ht="12.75" customHeight="1">
      <c r="A20" s="305" t="s">
        <v>119</v>
      </c>
      <c r="B20" s="305"/>
      <c r="C20" s="305"/>
      <c r="D20" s="305"/>
      <c r="E20" s="305">
        <v>-21339</v>
      </c>
      <c r="F20" s="305">
        <f>SUM(B20:E20)</f>
        <v>-21339</v>
      </c>
      <c r="G20" s="305"/>
      <c r="H20" s="305">
        <f>SUM(F20:G20)</f>
        <v>-21339</v>
      </c>
    </row>
    <row r="21" spans="1:8" s="310" customFormat="1" ht="12.75" customHeight="1">
      <c r="A21" s="276" t="s">
        <v>120</v>
      </c>
      <c r="B21" s="276"/>
      <c r="C21" s="276"/>
      <c r="D21" s="276">
        <v>-656</v>
      </c>
      <c r="E21" s="276">
        <v>6104</v>
      </c>
      <c r="F21" s="305">
        <f>SUM(B21:E21)</f>
        <v>5448</v>
      </c>
      <c r="G21" s="276">
        <v>-18</v>
      </c>
      <c r="H21" s="276">
        <f>SUM(F21:G21)</f>
        <v>5430</v>
      </c>
    </row>
    <row r="22" spans="1:8" s="310" customFormat="1" ht="12.75" customHeight="1">
      <c r="A22" s="313"/>
      <c r="B22" s="278"/>
      <c r="C22" s="278"/>
      <c r="D22" s="278"/>
      <c r="E22" s="278"/>
      <c r="F22" s="278"/>
      <c r="G22" s="278"/>
      <c r="H22" s="278"/>
    </row>
    <row r="23" spans="1:8" ht="12.75" customHeight="1">
      <c r="A23" s="295" t="s">
        <v>117</v>
      </c>
      <c r="B23" s="303">
        <f aca="true" t="shared" si="1" ref="B23:H23">SUM(B17:B22)</f>
        <v>19399</v>
      </c>
      <c r="C23" s="312">
        <f t="shared" si="1"/>
        <v>50673</v>
      </c>
      <c r="D23" s="303">
        <f t="shared" si="1"/>
        <v>-3620</v>
      </c>
      <c r="E23" s="303">
        <f t="shared" si="1"/>
        <v>122726</v>
      </c>
      <c r="F23" s="303">
        <f t="shared" si="1"/>
        <v>189178</v>
      </c>
      <c r="G23" s="303">
        <f t="shared" si="1"/>
        <v>144</v>
      </c>
      <c r="H23" s="303">
        <f t="shared" si="1"/>
        <v>189322</v>
      </c>
    </row>
    <row r="24" spans="2:3" ht="15">
      <c r="B24" s="305"/>
      <c r="C24" s="305"/>
    </row>
    <row r="25" spans="2:5" ht="15">
      <c r="B25" s="305"/>
      <c r="C25" s="305"/>
      <c r="E25" s="309"/>
    </row>
    <row r="26" spans="2:3" ht="15">
      <c r="B26" s="305"/>
      <c r="C26" s="305"/>
    </row>
    <row r="27" spans="2:3" ht="15">
      <c r="B27" s="305"/>
      <c r="C27" s="305"/>
    </row>
    <row r="28" spans="2:3" ht="15">
      <c r="B28" s="305"/>
      <c r="C28" s="305"/>
    </row>
    <row r="29" spans="2:3" ht="15">
      <c r="B29" s="305"/>
      <c r="C29" s="305"/>
    </row>
    <row r="30" spans="2:6" ht="15">
      <c r="B30" s="305"/>
      <c r="C30" s="305"/>
      <c r="F30" s="309"/>
    </row>
    <row r="31" spans="2:4" ht="15">
      <c r="B31" s="305"/>
      <c r="C31" s="305"/>
      <c r="D31" s="309"/>
    </row>
    <row r="32" spans="2:3" ht="15">
      <c r="B32" s="305"/>
      <c r="C32" s="305"/>
    </row>
    <row r="33" spans="2:3" ht="15">
      <c r="B33" s="305"/>
      <c r="C33" s="305"/>
    </row>
    <row r="34" ht="15">
      <c r="D34" s="309"/>
    </row>
  </sheetData>
  <sheetProtection/>
  <printOptions/>
  <pageMargins left="0.75" right="0.28" top="1" bottom="1" header="0.4921259845" footer="0.4921259845"/>
  <pageSetup fitToHeight="1" fitToWidth="1" horizontalDpi="1200" verticalDpi="1200" orientation="portrait" paperSize="9" scale="79" r:id="rId1"/>
</worksheet>
</file>

<file path=xl/worksheets/sheet5.xml><?xml version="1.0" encoding="utf-8"?>
<worksheet xmlns="http://schemas.openxmlformats.org/spreadsheetml/2006/main" xmlns:r="http://schemas.openxmlformats.org/officeDocument/2006/relationships">
  <dimension ref="A1:E30"/>
  <sheetViews>
    <sheetView workbookViewId="0" topLeftCell="A1">
      <selection activeCell="I32" sqref="I32"/>
    </sheetView>
  </sheetViews>
  <sheetFormatPr defaultColWidth="9.140625" defaultRowHeight="12.75"/>
  <cols>
    <col min="1" max="1" width="40.7109375" style="222" customWidth="1"/>
    <col min="2" max="2" width="10.57421875" style="394" customWidth="1"/>
    <col min="3" max="3" width="10.421875" style="222" customWidth="1"/>
    <col min="4" max="4" width="10.28125" style="222" customWidth="1"/>
    <col min="5" max="5" width="10.7109375" style="222" customWidth="1"/>
    <col min="6" max="16384" width="9.140625" style="222" customWidth="1"/>
  </cols>
  <sheetData>
    <row r="1" ht="12.75">
      <c r="A1" s="293" t="s">
        <v>3</v>
      </c>
    </row>
    <row r="3" ht="15.75">
      <c r="A3" s="190" t="s">
        <v>242</v>
      </c>
    </row>
    <row r="4" spans="2:5" ht="12.75">
      <c r="B4" s="395"/>
      <c r="C4" s="184"/>
      <c r="D4" s="184"/>
      <c r="E4" s="184"/>
    </row>
    <row r="5" spans="2:5" ht="12.75">
      <c r="B5" s="246"/>
      <c r="C5" s="184"/>
      <c r="D5" s="184"/>
      <c r="E5" s="184"/>
    </row>
    <row r="6" spans="1:5" ht="12.75">
      <c r="A6" s="193" t="s">
        <v>164</v>
      </c>
      <c r="B6" s="323" t="s">
        <v>13</v>
      </c>
      <c r="C6" s="323" t="s">
        <v>6</v>
      </c>
      <c r="D6" s="323" t="s">
        <v>12</v>
      </c>
      <c r="E6" s="191"/>
    </row>
    <row r="7" spans="1:5" ht="12.75">
      <c r="A7" s="184"/>
      <c r="B7" s="244"/>
      <c r="C7" s="244"/>
      <c r="D7" s="244"/>
      <c r="E7" s="185"/>
    </row>
    <row r="8" spans="1:5" ht="12.75">
      <c r="A8" s="184" t="s">
        <v>27</v>
      </c>
      <c r="B8" s="396">
        <v>6.6</v>
      </c>
      <c r="C8" s="324">
        <v>10</v>
      </c>
      <c r="D8" s="324">
        <v>50.3</v>
      </c>
      <c r="E8" s="192"/>
    </row>
    <row r="9" spans="1:5" ht="12.75">
      <c r="A9" s="184"/>
      <c r="B9" s="396"/>
      <c r="C9" s="245"/>
      <c r="D9" s="245"/>
      <c r="E9" s="192"/>
    </row>
    <row r="10" spans="1:5" ht="12.75" customHeight="1">
      <c r="A10" s="184" t="s">
        <v>169</v>
      </c>
      <c r="B10" s="397"/>
      <c r="C10" s="246"/>
      <c r="E10" s="185"/>
    </row>
    <row r="11" spans="1:5" ht="12.75" customHeight="1">
      <c r="A11" s="246" t="s">
        <v>165</v>
      </c>
      <c r="B11" s="397"/>
      <c r="C11" s="246"/>
      <c r="D11" s="246">
        <v>-0.4</v>
      </c>
      <c r="E11" s="185"/>
    </row>
    <row r="12" spans="1:5" ht="12.75" customHeight="1">
      <c r="A12" s="185" t="s">
        <v>168</v>
      </c>
      <c r="B12" s="397">
        <v>1.2</v>
      </c>
      <c r="C12" s="246">
        <v>1.2</v>
      </c>
      <c r="D12" s="247">
        <v>1.6</v>
      </c>
      <c r="E12" s="185"/>
    </row>
    <row r="13" spans="1:5" ht="12.75" customHeight="1">
      <c r="A13" s="387" t="s">
        <v>166</v>
      </c>
      <c r="B13" s="397"/>
      <c r="C13" s="246"/>
      <c r="D13" s="247">
        <v>0.3</v>
      </c>
      <c r="E13" s="185"/>
    </row>
    <row r="14" spans="1:5" ht="24" customHeight="1">
      <c r="A14" s="388" t="s">
        <v>167</v>
      </c>
      <c r="B14" s="398"/>
      <c r="C14" s="389"/>
      <c r="D14" s="390">
        <v>-0.5</v>
      </c>
      <c r="E14" s="185"/>
    </row>
    <row r="15" spans="1:5" ht="12.75">
      <c r="A15" s="184" t="s">
        <v>170</v>
      </c>
      <c r="B15" s="397">
        <f>SUM(B8:B14)</f>
        <v>7.8</v>
      </c>
      <c r="C15" s="247">
        <f>SUM(C8:C14)</f>
        <v>11.2</v>
      </c>
      <c r="D15" s="247">
        <f>SUM(D8:D14)</f>
        <v>51.3</v>
      </c>
      <c r="E15" s="391"/>
    </row>
    <row r="17" ht="12.75">
      <c r="A17" s="183"/>
    </row>
    <row r="30" ht="12.75">
      <c r="C30" s="392"/>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G9" sqref="G9"/>
    </sheetView>
  </sheetViews>
  <sheetFormatPr defaultColWidth="9.140625" defaultRowHeight="12.75"/>
  <cols>
    <col min="1" max="1" width="55.421875" style="37" customWidth="1"/>
    <col min="2" max="2" width="10.140625" style="125" customWidth="1"/>
    <col min="3" max="3" width="10.140625" style="171" customWidth="1"/>
    <col min="4" max="4" width="10.140625" style="125" customWidth="1"/>
    <col min="5" max="16384" width="9.140625" style="37" customWidth="1"/>
  </cols>
  <sheetData>
    <row r="1" spans="1:4" ht="12.75">
      <c r="A1" s="293" t="s">
        <v>3</v>
      </c>
      <c r="B1" s="123"/>
      <c r="C1" s="167"/>
      <c r="D1" s="123"/>
    </row>
    <row r="2" spans="1:4" ht="12.75">
      <c r="A2" s="36"/>
      <c r="B2" s="123"/>
      <c r="C2" s="167"/>
      <c r="D2" s="123"/>
    </row>
    <row r="3" spans="1:4" ht="15.75">
      <c r="A3" s="94" t="s">
        <v>73</v>
      </c>
      <c r="B3" s="381"/>
      <c r="C3" s="168"/>
      <c r="D3" s="164"/>
    </row>
    <row r="4" spans="1:4" ht="12.75">
      <c r="A4" s="38"/>
      <c r="B4" s="164"/>
      <c r="C4" s="169"/>
      <c r="D4" s="164"/>
    </row>
    <row r="5" spans="1:4" ht="12.75">
      <c r="A5" s="39"/>
      <c r="B5" s="382" t="s">
        <v>15</v>
      </c>
      <c r="C5" s="174" t="s">
        <v>7</v>
      </c>
      <c r="D5" s="352" t="s">
        <v>14</v>
      </c>
    </row>
    <row r="6" spans="1:4" ht="12.75">
      <c r="A6" s="40"/>
      <c r="B6" s="353"/>
      <c r="C6" s="170"/>
      <c r="D6" s="353"/>
    </row>
    <row r="7" spans="1:7" ht="12.75">
      <c r="A7" s="35" t="s">
        <v>74</v>
      </c>
      <c r="B7" s="196">
        <v>0.11</v>
      </c>
      <c r="C7" s="196">
        <v>0.16</v>
      </c>
      <c r="D7" s="354">
        <v>0.85</v>
      </c>
      <c r="E7" s="41"/>
      <c r="F7" s="41"/>
      <c r="G7" s="42"/>
    </row>
    <row r="8" spans="1:7" ht="12.75">
      <c r="A8" s="35" t="s">
        <v>75</v>
      </c>
      <c r="B8" s="196">
        <v>0.11</v>
      </c>
      <c r="C8" s="196">
        <v>0.16</v>
      </c>
      <c r="D8" s="354">
        <v>0.85</v>
      </c>
      <c r="E8" s="41"/>
      <c r="F8" s="41"/>
      <c r="G8" s="42"/>
    </row>
    <row r="9" spans="1:6" ht="12.75">
      <c r="A9" s="35" t="s">
        <v>243</v>
      </c>
      <c r="B9" s="196">
        <v>0.36</v>
      </c>
      <c r="C9" s="196">
        <v>0.4</v>
      </c>
      <c r="D9" s="355">
        <v>1.71</v>
      </c>
      <c r="E9" s="44"/>
      <c r="F9" s="43"/>
    </row>
    <row r="10" spans="1:6" ht="12.75">
      <c r="A10" s="35" t="s">
        <v>76</v>
      </c>
      <c r="B10" s="197">
        <v>-1.1</v>
      </c>
      <c r="C10" s="197">
        <v>2</v>
      </c>
      <c r="D10" s="197">
        <v>16.5</v>
      </c>
      <c r="E10" s="43"/>
      <c r="F10" s="45"/>
    </row>
    <row r="11" spans="1:6" ht="12.75">
      <c r="A11" s="35" t="s">
        <v>77</v>
      </c>
      <c r="B11" s="124">
        <v>5460</v>
      </c>
      <c r="C11" s="124">
        <v>12287</v>
      </c>
      <c r="D11" s="356">
        <v>44882</v>
      </c>
      <c r="E11" s="46"/>
      <c r="F11" s="81"/>
    </row>
    <row r="12" spans="1:6" ht="12.75">
      <c r="A12" s="35" t="s">
        <v>78</v>
      </c>
      <c r="B12" s="124">
        <v>10295</v>
      </c>
      <c r="C12" s="124">
        <v>9952</v>
      </c>
      <c r="D12" s="124">
        <v>40334</v>
      </c>
      <c r="E12" s="45"/>
      <c r="F12" s="81"/>
    </row>
    <row r="13" spans="1:6" ht="12.75">
      <c r="A13" s="35"/>
      <c r="B13" s="343"/>
      <c r="C13" s="343"/>
      <c r="D13" s="197"/>
      <c r="E13" s="45"/>
      <c r="F13" s="45"/>
    </row>
    <row r="14" spans="1:6" ht="12.75">
      <c r="A14" s="35" t="s">
        <v>79</v>
      </c>
      <c r="B14" s="196">
        <v>5.17</v>
      </c>
      <c r="C14" s="196">
        <v>4.88</v>
      </c>
      <c r="D14" s="196">
        <v>5.6</v>
      </c>
      <c r="E14" s="45"/>
      <c r="F14" s="93"/>
    </row>
    <row r="15" spans="1:6" ht="12.75">
      <c r="A15" s="36" t="s">
        <v>82</v>
      </c>
      <c r="B15" s="123">
        <v>7.9</v>
      </c>
      <c r="C15" s="123">
        <v>12.4</v>
      </c>
      <c r="D15" s="197">
        <v>15.7</v>
      </c>
      <c r="E15" s="45"/>
      <c r="F15" s="45"/>
    </row>
    <row r="16" spans="1:6" ht="12.75">
      <c r="A16" s="35" t="s">
        <v>81</v>
      </c>
      <c r="B16" s="383">
        <v>8</v>
      </c>
      <c r="C16" s="123">
        <v>11.6</v>
      </c>
      <c r="D16" s="197">
        <v>14.5</v>
      </c>
      <c r="E16" s="36"/>
      <c r="F16" s="165"/>
    </row>
    <row r="17" spans="1:6" ht="12.75">
      <c r="A17" s="35" t="s">
        <v>80</v>
      </c>
      <c r="B17" s="123">
        <v>40.3</v>
      </c>
      <c r="C17" s="123">
        <v>37.1</v>
      </c>
      <c r="D17" s="357">
        <v>44.1</v>
      </c>
      <c r="E17" s="47"/>
      <c r="F17" s="166"/>
    </row>
    <row r="18" spans="1:6" ht="12.75">
      <c r="A18" s="35" t="s">
        <v>4</v>
      </c>
      <c r="B18" s="123">
        <v>52.9</v>
      </c>
      <c r="C18" s="123">
        <v>61.4</v>
      </c>
      <c r="D18" s="358">
        <v>53.5</v>
      </c>
      <c r="E18" s="47"/>
      <c r="F18" s="166"/>
    </row>
    <row r="19" spans="1:6" ht="12.75">
      <c r="A19" s="35" t="s">
        <v>85</v>
      </c>
      <c r="B19" s="81">
        <v>106227</v>
      </c>
      <c r="C19" s="81">
        <v>116216</v>
      </c>
      <c r="D19" s="81">
        <v>116276</v>
      </c>
      <c r="E19" s="48"/>
      <c r="F19" s="81"/>
    </row>
    <row r="20" spans="1:6" ht="12.75">
      <c r="A20" s="35" t="s">
        <v>84</v>
      </c>
      <c r="B20" s="81">
        <v>7668</v>
      </c>
      <c r="C20" s="81">
        <v>8069</v>
      </c>
      <c r="D20" s="81">
        <v>8113</v>
      </c>
      <c r="E20" s="48"/>
      <c r="F20" s="47"/>
    </row>
    <row r="21" spans="1:6" ht="12.75">
      <c r="A21" s="35" t="s">
        <v>83</v>
      </c>
      <c r="B21" s="81">
        <v>8599</v>
      </c>
      <c r="C21" s="81">
        <v>9112</v>
      </c>
      <c r="D21" s="81">
        <v>8743</v>
      </c>
      <c r="E21" s="48"/>
      <c r="F21" s="48"/>
    </row>
    <row r="22" spans="1:6" ht="12.75">
      <c r="A22" s="35"/>
      <c r="B22" s="343"/>
      <c r="C22" s="343"/>
      <c r="D22" s="81"/>
      <c r="E22" s="48"/>
      <c r="F22" s="48"/>
    </row>
    <row r="23" spans="1:6" ht="12.75">
      <c r="A23" s="35" t="s">
        <v>86</v>
      </c>
      <c r="B23" s="343"/>
      <c r="C23" s="343"/>
      <c r="D23" s="81"/>
      <c r="E23" s="48"/>
      <c r="F23" s="385"/>
    </row>
    <row r="24" spans="1:6" ht="12.75">
      <c r="A24" s="35" t="s">
        <v>87</v>
      </c>
      <c r="B24" s="81">
        <v>38769</v>
      </c>
      <c r="C24" s="81">
        <v>38799</v>
      </c>
      <c r="D24" s="81">
        <v>38781</v>
      </c>
      <c r="E24" s="36"/>
      <c r="F24" s="48"/>
    </row>
    <row r="25" spans="1:6" ht="12.75">
      <c r="A25" s="35" t="s">
        <v>88</v>
      </c>
      <c r="B25" s="81">
        <v>38769</v>
      </c>
      <c r="C25" s="81">
        <v>38799</v>
      </c>
      <c r="D25" s="81">
        <v>38769</v>
      </c>
      <c r="E25" s="36"/>
      <c r="F25" s="48"/>
    </row>
    <row r="26" spans="1:6" ht="12.75">
      <c r="A26" s="35" t="s">
        <v>89</v>
      </c>
      <c r="B26" s="81">
        <v>38769</v>
      </c>
      <c r="C26" s="81">
        <v>38799</v>
      </c>
      <c r="D26" s="81">
        <v>38784</v>
      </c>
      <c r="E26" s="48"/>
      <c r="F26" s="48"/>
    </row>
    <row r="27" spans="1:5" ht="12.75">
      <c r="A27" s="36"/>
      <c r="B27" s="123"/>
      <c r="C27" s="123"/>
      <c r="D27" s="123"/>
      <c r="E27" s="48"/>
    </row>
    <row r="28" spans="1:5" ht="12.75">
      <c r="A28" s="443" t="s">
        <v>244</v>
      </c>
      <c r="B28" s="443"/>
      <c r="C28" s="443"/>
      <c r="D28" s="444"/>
      <c r="E28" s="48"/>
    </row>
    <row r="29" spans="1:5" ht="12.75">
      <c r="A29" s="444"/>
      <c r="B29" s="444"/>
      <c r="C29" s="444"/>
      <c r="D29" s="444"/>
      <c r="E29" s="48"/>
    </row>
    <row r="30" ht="12.75">
      <c r="A30" s="213"/>
    </row>
    <row r="49" ht="14.25" customHeight="1"/>
    <row r="50" ht="14.25" customHeight="1"/>
    <row r="51" ht="14.25" customHeight="1"/>
  </sheetData>
  <mergeCells count="1">
    <mergeCell ref="A28:D29"/>
  </mergeCells>
  <printOptions/>
  <pageMargins left="0.7480314960629921" right="0.7480314960629921" top="0.984251968503937" bottom="0" header="0.4921259845" footer="0.4921259845"/>
  <pageSetup fitToHeight="1" fitToWidth="1" orientation="portrait" paperSize="9"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sheetPr>
    <pageSetUpPr fitToPage="1"/>
  </sheetPr>
  <dimension ref="A1:F79"/>
  <sheetViews>
    <sheetView workbookViewId="0" topLeftCell="A40">
      <selection activeCell="A48" sqref="A48"/>
    </sheetView>
  </sheetViews>
  <sheetFormatPr defaultColWidth="9.140625" defaultRowHeight="12.75"/>
  <cols>
    <col min="1" max="1" width="58.8515625" style="20" customWidth="1"/>
    <col min="2" max="4" width="12.28125" style="116" customWidth="1"/>
    <col min="5" max="16384" width="9.140625" style="20" customWidth="1"/>
  </cols>
  <sheetData>
    <row r="1" ht="12.75">
      <c r="A1" s="293" t="s">
        <v>3</v>
      </c>
    </row>
    <row r="3" spans="1:4" ht="15.75">
      <c r="A3" s="22" t="s">
        <v>171</v>
      </c>
      <c r="B3" s="126"/>
      <c r="C3" s="126"/>
      <c r="D3" s="126"/>
    </row>
    <row r="4" ht="12.75">
      <c r="A4" s="23"/>
    </row>
    <row r="5" spans="1:4" ht="12.75">
      <c r="A5" s="427" t="s">
        <v>107</v>
      </c>
      <c r="B5" s="114" t="s">
        <v>15</v>
      </c>
      <c r="C5" s="114" t="s">
        <v>7</v>
      </c>
      <c r="D5" s="114" t="s">
        <v>14</v>
      </c>
    </row>
    <row r="6" ht="12.75">
      <c r="A6" s="23"/>
    </row>
    <row r="7" ht="12.75">
      <c r="A7" s="24" t="s">
        <v>172</v>
      </c>
    </row>
    <row r="8" spans="1:4" ht="12.75">
      <c r="A8" s="25" t="s">
        <v>32</v>
      </c>
      <c r="B8" s="195">
        <v>4131</v>
      </c>
      <c r="C8" s="195">
        <v>6100</v>
      </c>
      <c r="D8" s="195">
        <v>33145</v>
      </c>
    </row>
    <row r="9" spans="1:4" ht="12.75">
      <c r="A9" s="24" t="s">
        <v>173</v>
      </c>
      <c r="B9" s="215"/>
      <c r="C9" s="215"/>
      <c r="D9" s="215"/>
    </row>
    <row r="10" spans="1:4" ht="12.75">
      <c r="A10" s="28" t="s">
        <v>31</v>
      </c>
      <c r="B10" s="120">
        <v>1452</v>
      </c>
      <c r="C10" s="120">
        <v>2200</v>
      </c>
      <c r="D10" s="120">
        <v>11881</v>
      </c>
    </row>
    <row r="11" spans="1:4" ht="12.75">
      <c r="A11" s="28" t="s">
        <v>174</v>
      </c>
      <c r="B11" s="120">
        <v>10295</v>
      </c>
      <c r="C11" s="120">
        <v>9952</v>
      </c>
      <c r="D11" s="120">
        <v>40334</v>
      </c>
    </row>
    <row r="12" spans="1:4" ht="12.75">
      <c r="A12" s="28" t="s">
        <v>175</v>
      </c>
      <c r="B12" s="120">
        <v>1053</v>
      </c>
      <c r="C12" s="120">
        <v>1685</v>
      </c>
      <c r="D12" s="120">
        <v>5238</v>
      </c>
    </row>
    <row r="13" spans="1:4" ht="12.75">
      <c r="A13" s="28" t="s">
        <v>176</v>
      </c>
      <c r="B13" s="120"/>
      <c r="C13" s="120"/>
      <c r="D13" s="120">
        <v>-70</v>
      </c>
    </row>
    <row r="14" spans="1:6" s="92" customFormat="1" ht="12.75">
      <c r="A14" s="33" t="s">
        <v>130</v>
      </c>
      <c r="B14" s="216">
        <v>342</v>
      </c>
      <c r="C14" s="216">
        <v>31</v>
      </c>
      <c r="D14" s="216">
        <v>1809</v>
      </c>
      <c r="E14" s="206"/>
      <c r="F14" s="206"/>
    </row>
    <row r="15" spans="1:4" ht="25.5">
      <c r="A15" s="428" t="s">
        <v>177</v>
      </c>
      <c r="B15" s="211">
        <f>SUM(B8:B14)</f>
        <v>17273</v>
      </c>
      <c r="C15" s="211">
        <f>SUM(C8:C14)</f>
        <v>19968</v>
      </c>
      <c r="D15" s="211">
        <f>SUM(D8:D14)</f>
        <v>92337</v>
      </c>
    </row>
    <row r="16" spans="2:6" ht="12.75">
      <c r="B16" s="211"/>
      <c r="C16" s="211"/>
      <c r="D16" s="211"/>
      <c r="F16" s="21"/>
    </row>
    <row r="17" spans="1:4" ht="12.75">
      <c r="A17" s="27" t="s">
        <v>178</v>
      </c>
      <c r="B17" s="211"/>
      <c r="C17" s="211"/>
      <c r="D17" s="211"/>
    </row>
    <row r="18" spans="1:4" ht="12.75">
      <c r="A18" s="28" t="s">
        <v>179</v>
      </c>
      <c r="B18" s="195">
        <v>-13041</v>
      </c>
      <c r="C18" s="195">
        <v>-11473</v>
      </c>
      <c r="D18" s="195">
        <v>-4654</v>
      </c>
    </row>
    <row r="19" spans="1:4" ht="12.75">
      <c r="A19" s="28" t="s">
        <v>180</v>
      </c>
      <c r="B19" s="195">
        <v>4620</v>
      </c>
      <c r="C19" s="195">
        <v>1085</v>
      </c>
      <c r="D19" s="195">
        <v>-14022</v>
      </c>
    </row>
    <row r="20" spans="1:4" ht="12.75">
      <c r="A20" s="29" t="s">
        <v>181</v>
      </c>
      <c r="B20" s="118">
        <v>7991</v>
      </c>
      <c r="C20" s="118">
        <v>7822</v>
      </c>
      <c r="D20" s="118">
        <v>6689</v>
      </c>
    </row>
    <row r="21" spans="1:4" ht="12.75">
      <c r="A21" s="30" t="s">
        <v>178</v>
      </c>
      <c r="B21" s="214">
        <f>SUM(B18:B20)</f>
        <v>-430</v>
      </c>
      <c r="C21" s="214">
        <f>SUM(C18:C20)</f>
        <v>-2566</v>
      </c>
      <c r="D21" s="214">
        <f>SUM(D18:D20)</f>
        <v>-11987</v>
      </c>
    </row>
    <row r="22" spans="1:4" ht="12.75">
      <c r="A22" s="27"/>
      <c r="B22" s="211"/>
      <c r="C22" s="211"/>
      <c r="D22" s="211"/>
    </row>
    <row r="23" spans="1:4" ht="12.75">
      <c r="A23" s="25" t="s">
        <v>182</v>
      </c>
      <c r="B23" s="195">
        <v>-266</v>
      </c>
      <c r="C23" s="195">
        <v>-1459</v>
      </c>
      <c r="D23" s="195">
        <v>-7511</v>
      </c>
    </row>
    <row r="24" spans="1:4" ht="12.75">
      <c r="A24" s="25" t="s">
        <v>183</v>
      </c>
      <c r="B24" s="195">
        <v>211</v>
      </c>
      <c r="C24" s="195">
        <v>320</v>
      </c>
      <c r="D24" s="195">
        <v>1505</v>
      </c>
    </row>
    <row r="25" spans="1:4" ht="12.75">
      <c r="A25" s="26" t="s">
        <v>184</v>
      </c>
      <c r="B25" s="118">
        <v>-2912</v>
      </c>
      <c r="C25" s="118">
        <v>-562</v>
      </c>
      <c r="D25" s="118">
        <v>-8156</v>
      </c>
    </row>
    <row r="26" spans="2:4" ht="12.75">
      <c r="B26" s="195"/>
      <c r="C26" s="195"/>
      <c r="D26" s="195"/>
    </row>
    <row r="27" spans="1:4" ht="12.75">
      <c r="A27" s="24" t="s">
        <v>185</v>
      </c>
      <c r="B27" s="211">
        <f>SUM(B23:B25)+B21+B15</f>
        <v>13876</v>
      </c>
      <c r="C27" s="211">
        <f>SUM(C23:C25)+C21+C15</f>
        <v>15701</v>
      </c>
      <c r="D27" s="211">
        <f>SUM(D23:D25)+D21+D15</f>
        <v>66188</v>
      </c>
    </row>
    <row r="28" spans="1:4" ht="12.75">
      <c r="A28" s="20" t="s">
        <v>2</v>
      </c>
      <c r="B28" s="195"/>
      <c r="C28" s="195"/>
      <c r="D28" s="195"/>
    </row>
    <row r="29" spans="1:4" ht="12.75">
      <c r="A29" s="24" t="s">
        <v>186</v>
      </c>
      <c r="B29" s="195"/>
      <c r="C29" s="195"/>
      <c r="D29" s="195"/>
    </row>
    <row r="30" spans="1:4" ht="12.75">
      <c r="A30" s="28" t="s">
        <v>187</v>
      </c>
      <c r="B30" s="195"/>
      <c r="C30" s="195"/>
      <c r="D30" s="195">
        <v>-1747</v>
      </c>
    </row>
    <row r="31" spans="1:4" ht="12.75">
      <c r="A31" s="31" t="s">
        <v>188</v>
      </c>
      <c r="B31" s="195"/>
      <c r="C31" s="195"/>
      <c r="D31" s="195">
        <v>197</v>
      </c>
    </row>
    <row r="32" spans="1:4" ht="12.75">
      <c r="A32" s="31" t="s">
        <v>189</v>
      </c>
      <c r="B32" s="195">
        <v>-5004</v>
      </c>
      <c r="C32" s="195">
        <v>-12236</v>
      </c>
      <c r="D32" s="195">
        <v>-42735</v>
      </c>
    </row>
    <row r="33" spans="1:4" ht="25.5">
      <c r="A33" s="429" t="s">
        <v>190</v>
      </c>
      <c r="B33" s="195">
        <v>1331</v>
      </c>
      <c r="C33" s="195">
        <v>560</v>
      </c>
      <c r="D33" s="195">
        <v>4328</v>
      </c>
    </row>
    <row r="34" spans="1:4" ht="12.75">
      <c r="A34" s="31" t="s">
        <v>191</v>
      </c>
      <c r="B34" s="195">
        <v>-3</v>
      </c>
      <c r="C34" s="195">
        <v>-1</v>
      </c>
      <c r="D34" s="195">
        <v>-54</v>
      </c>
    </row>
    <row r="35" spans="1:4" ht="12.75">
      <c r="A35" s="31" t="s">
        <v>192</v>
      </c>
      <c r="B35" s="195">
        <v>85</v>
      </c>
      <c r="C35" s="195">
        <v>-18</v>
      </c>
      <c r="D35" s="195">
        <v>-13</v>
      </c>
    </row>
    <row r="36" spans="1:4" ht="12.75">
      <c r="A36" s="31" t="s">
        <v>193</v>
      </c>
      <c r="B36" s="195"/>
      <c r="C36" s="195">
        <v>-4</v>
      </c>
      <c r="D36" s="195">
        <v>7</v>
      </c>
    </row>
    <row r="37" spans="1:4" ht="12.75">
      <c r="A37" s="29" t="s">
        <v>194</v>
      </c>
      <c r="B37" s="118"/>
      <c r="C37" s="118"/>
      <c r="D37" s="118">
        <v>1</v>
      </c>
    </row>
    <row r="38" spans="1:4" ht="12.75">
      <c r="A38" s="32"/>
      <c r="B38" s="214"/>
      <c r="C38" s="214"/>
      <c r="D38" s="214"/>
    </row>
    <row r="39" spans="1:4" ht="12.75">
      <c r="A39" s="24" t="s">
        <v>195</v>
      </c>
      <c r="B39" s="211">
        <f>SUM(B30:B37)</f>
        <v>-3591</v>
      </c>
      <c r="C39" s="211">
        <f>SUM(C30:C37)</f>
        <v>-11699</v>
      </c>
      <c r="D39" s="211">
        <f>SUM(D30:D37)</f>
        <v>-40016</v>
      </c>
    </row>
    <row r="40" spans="2:4" ht="12.75">
      <c r="B40" s="117"/>
      <c r="C40" s="117"/>
      <c r="D40" s="117"/>
    </row>
    <row r="41" spans="1:4" ht="12.75">
      <c r="A41" s="24" t="s">
        <v>200</v>
      </c>
      <c r="B41" s="117"/>
      <c r="C41" s="117"/>
      <c r="D41" s="117"/>
    </row>
    <row r="42" spans="1:4" ht="12.75">
      <c r="A42" s="31" t="s">
        <v>196</v>
      </c>
      <c r="B42" s="117">
        <v>26</v>
      </c>
      <c r="C42" s="117">
        <v>3211</v>
      </c>
      <c r="D42" s="117">
        <v>-12044</v>
      </c>
    </row>
    <row r="43" spans="1:4" ht="12.75">
      <c r="A43" s="31" t="s">
        <v>197</v>
      </c>
      <c r="B43" s="117"/>
      <c r="C43" s="117">
        <v>24000</v>
      </c>
      <c r="D43" s="117">
        <v>43000</v>
      </c>
    </row>
    <row r="44" spans="1:4" ht="12.75">
      <c r="A44" s="31" t="s">
        <v>198</v>
      </c>
      <c r="B44" s="117">
        <v>-5002</v>
      </c>
      <c r="C44" s="117">
        <v>-1387</v>
      </c>
      <c r="D44" s="117">
        <v>-34388</v>
      </c>
    </row>
    <row r="45" spans="1:4" ht="12.75">
      <c r="A45" s="359" t="s">
        <v>119</v>
      </c>
      <c r="B45" s="121"/>
      <c r="C45" s="121"/>
      <c r="D45" s="121">
        <v>-21318</v>
      </c>
    </row>
    <row r="46" spans="1:4" s="25" customFormat="1" ht="12.75">
      <c r="A46" s="430" t="s">
        <v>199</v>
      </c>
      <c r="B46" s="118"/>
      <c r="C46" s="118"/>
      <c r="D46" s="118">
        <v>-356</v>
      </c>
    </row>
    <row r="47" spans="1:4" ht="12.75">
      <c r="A47" s="32"/>
      <c r="B47" s="121"/>
      <c r="C47" s="121"/>
      <c r="D47" s="121"/>
    </row>
    <row r="48" spans="1:4" ht="12.75">
      <c r="A48" s="24" t="s">
        <v>201</v>
      </c>
      <c r="B48" s="119">
        <f>SUM(B42:B46)</f>
        <v>-4976</v>
      </c>
      <c r="C48" s="119">
        <f>SUM(C42:C46)</f>
        <v>25824</v>
      </c>
      <c r="D48" s="119">
        <f>SUM(D42:D46)</f>
        <v>-25106</v>
      </c>
    </row>
    <row r="49" spans="1:4" ht="12.75">
      <c r="A49" s="24"/>
      <c r="B49" s="117"/>
      <c r="C49" s="117"/>
      <c r="D49" s="117"/>
    </row>
    <row r="50" spans="1:4" ht="12.75">
      <c r="A50" s="24" t="s">
        <v>202</v>
      </c>
      <c r="B50" s="119">
        <f>+B48+B39+B27</f>
        <v>5309</v>
      </c>
      <c r="C50" s="119">
        <f>+C48+C39+C27</f>
        <v>29826</v>
      </c>
      <c r="D50" s="119">
        <f>+D48+D39+D27</f>
        <v>1066</v>
      </c>
    </row>
    <row r="51" spans="1:4" ht="12.75">
      <c r="A51" s="28" t="s">
        <v>203</v>
      </c>
      <c r="B51" s="122">
        <v>27583</v>
      </c>
      <c r="C51" s="122">
        <v>26517</v>
      </c>
      <c r="D51" s="122">
        <v>26517</v>
      </c>
    </row>
    <row r="52" spans="1:4" ht="12.75">
      <c r="A52" s="230" t="s">
        <v>204</v>
      </c>
      <c r="B52" s="121">
        <v>27</v>
      </c>
      <c r="C52" s="121">
        <v>-93</v>
      </c>
      <c r="D52" s="121">
        <v>28</v>
      </c>
    </row>
    <row r="53" spans="1:4" s="326" customFormat="1" ht="12.75">
      <c r="A53" s="33" t="s">
        <v>205</v>
      </c>
      <c r="B53" s="216"/>
      <c r="C53" s="216">
        <v>99</v>
      </c>
      <c r="D53" s="216">
        <v>-28</v>
      </c>
    </row>
    <row r="54" spans="1:4" s="32" customFormat="1" ht="12.75">
      <c r="A54" s="34"/>
      <c r="B54" s="121"/>
      <c r="C54" s="121"/>
      <c r="D54" s="121"/>
    </row>
    <row r="55" spans="1:4" ht="12.75">
      <c r="A55" s="24" t="s">
        <v>206</v>
      </c>
      <c r="B55" s="119">
        <f>SUM(B50:B53)</f>
        <v>32919</v>
      </c>
      <c r="C55" s="119">
        <f>SUM(C50:C53)</f>
        <v>56349</v>
      </c>
      <c r="D55" s="119">
        <f>SUM(D50:D53)</f>
        <v>27583</v>
      </c>
    </row>
    <row r="56" spans="1:4" ht="12.75">
      <c r="A56" s="24"/>
      <c r="B56" s="119"/>
      <c r="C56" s="119"/>
      <c r="D56" s="119"/>
    </row>
    <row r="57" spans="1:4" ht="12.75">
      <c r="A57" s="24"/>
      <c r="B57" s="119"/>
      <c r="C57" s="119"/>
      <c r="D57" s="119"/>
    </row>
    <row r="58" spans="1:4" ht="12.75">
      <c r="A58" s="24" t="s">
        <v>207</v>
      </c>
      <c r="B58" s="119"/>
      <c r="C58" s="119"/>
      <c r="D58" s="119"/>
    </row>
    <row r="59" spans="1:4" ht="12.75">
      <c r="A59" s="24"/>
      <c r="B59" s="119"/>
      <c r="C59" s="119"/>
      <c r="D59" s="119"/>
    </row>
    <row r="60" spans="1:4" ht="12.75">
      <c r="A60" s="427" t="s">
        <v>107</v>
      </c>
      <c r="B60" s="114" t="str">
        <f>+B5</f>
        <v>3/2010</v>
      </c>
      <c r="C60" s="114" t="str">
        <f>+C5</f>
        <v>3/2009</v>
      </c>
      <c r="D60" s="114" t="str">
        <f>D5</f>
        <v>12/2009</v>
      </c>
    </row>
    <row r="61" spans="1:4" ht="12.75">
      <c r="A61" s="24"/>
      <c r="B61" s="119"/>
      <c r="C61" s="119"/>
      <c r="D61" s="119"/>
    </row>
    <row r="62" spans="1:4" ht="12.75">
      <c r="A62" s="25" t="s">
        <v>143</v>
      </c>
      <c r="B62" s="117">
        <v>8440</v>
      </c>
      <c r="C62" s="117">
        <v>19391</v>
      </c>
      <c r="D62" s="117">
        <v>9099</v>
      </c>
    </row>
    <row r="63" spans="1:4" ht="12.75">
      <c r="A63" s="26" t="s">
        <v>208</v>
      </c>
      <c r="B63" s="118">
        <v>24479</v>
      </c>
      <c r="C63" s="118">
        <v>36958</v>
      </c>
      <c r="D63" s="118">
        <v>18484</v>
      </c>
    </row>
    <row r="64" spans="1:4" ht="12.75">
      <c r="A64" s="25" t="s">
        <v>58</v>
      </c>
      <c r="B64" s="119">
        <f>SUM(B62:B63)</f>
        <v>32919</v>
      </c>
      <c r="C64" s="119">
        <f>SUM(C62:C63)</f>
        <v>56349</v>
      </c>
      <c r="D64" s="119">
        <f>SUM(D62:D63)</f>
        <v>27583</v>
      </c>
    </row>
    <row r="65" spans="2:4" ht="12.75">
      <c r="B65" s="117"/>
      <c r="C65" s="117"/>
      <c r="D65" s="117"/>
    </row>
    <row r="66" spans="1:4" ht="12.75">
      <c r="A66" s="2"/>
      <c r="B66" s="117"/>
      <c r="C66" s="117"/>
      <c r="D66" s="117"/>
    </row>
    <row r="79" spans="1:4" ht="12.75">
      <c r="A79" s="25"/>
      <c r="B79" s="117"/>
      <c r="C79" s="117"/>
      <c r="D79" s="117"/>
    </row>
  </sheetData>
  <printOptions/>
  <pageMargins left="0.75" right="0.75" top="0.44" bottom="0.39" header="0.4921259845" footer="0.22"/>
  <pageSetup fitToHeight="1"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dimension ref="A1:J74"/>
  <sheetViews>
    <sheetView workbookViewId="0" topLeftCell="A61">
      <selection activeCell="A72" sqref="A72:G72"/>
    </sheetView>
  </sheetViews>
  <sheetFormatPr defaultColWidth="9.140625" defaultRowHeight="12.75"/>
  <cols>
    <col min="1" max="1" width="31.28125" style="50" customWidth="1"/>
    <col min="2" max="2" width="9.28125" style="50" customWidth="1"/>
    <col min="3" max="3" width="11.8515625" style="50" customWidth="1"/>
    <col min="4" max="5" width="9.28125" style="50" customWidth="1"/>
    <col min="6" max="6" width="11.7109375" style="50" customWidth="1"/>
    <col min="7" max="7" width="9.28125" style="50" customWidth="1"/>
    <col min="8" max="8" width="11.00390625" style="50" customWidth="1"/>
    <col min="9" max="10" width="9.28125" style="50" customWidth="1"/>
    <col min="11" max="16384" width="9.140625" style="50" customWidth="1"/>
  </cols>
  <sheetData>
    <row r="1" spans="1:6" ht="12.75">
      <c r="A1" s="49" t="s">
        <v>5</v>
      </c>
      <c r="B1" s="49"/>
      <c r="C1" s="49"/>
      <c r="D1" s="49"/>
      <c r="E1" s="49"/>
      <c r="F1" s="49"/>
    </row>
    <row r="3" spans="1:4" ht="15.75">
      <c r="A3" s="95" t="s">
        <v>49</v>
      </c>
      <c r="B3" s="95"/>
      <c r="C3" s="95"/>
      <c r="D3" s="95"/>
    </row>
    <row r="4" spans="2:10" ht="12.75">
      <c r="B4" s="314"/>
      <c r="C4" s="315"/>
      <c r="D4" s="315"/>
      <c r="E4" s="316"/>
      <c r="F4" s="316"/>
      <c r="G4" s="316"/>
      <c r="H4" s="317"/>
      <c r="I4" s="53"/>
      <c r="J4" s="53"/>
    </row>
    <row r="5" spans="1:10" ht="12.75">
      <c r="A5" s="52" t="s">
        <v>50</v>
      </c>
      <c r="B5" s="52"/>
      <c r="C5" s="239"/>
      <c r="D5" s="239"/>
      <c r="E5" s="154"/>
      <c r="F5" s="154"/>
      <c r="G5" s="154"/>
      <c r="H5" s="53"/>
      <c r="I5" s="53"/>
      <c r="J5" s="53"/>
    </row>
    <row r="6" spans="1:10" ht="12.75">
      <c r="A6" s="53"/>
      <c r="B6" s="154"/>
      <c r="C6" s="217" t="s">
        <v>13</v>
      </c>
      <c r="D6" s="154"/>
      <c r="E6" s="328"/>
      <c r="F6" s="217" t="s">
        <v>6</v>
      </c>
      <c r="G6" s="154"/>
      <c r="H6" s="329"/>
      <c r="I6" s="53"/>
      <c r="J6" s="53"/>
    </row>
    <row r="7" spans="1:10" ht="39.75" customHeight="1">
      <c r="A7" s="432" t="s">
        <v>107</v>
      </c>
      <c r="B7" s="331" t="s">
        <v>56</v>
      </c>
      <c r="C7" s="331" t="s">
        <v>57</v>
      </c>
      <c r="D7" s="331" t="s">
        <v>58</v>
      </c>
      <c r="E7" s="330" t="s">
        <v>56</v>
      </c>
      <c r="F7" s="331" t="s">
        <v>57</v>
      </c>
      <c r="G7" s="331" t="s">
        <v>58</v>
      </c>
      <c r="H7" s="330" t="s">
        <v>245</v>
      </c>
      <c r="I7" s="53"/>
      <c r="J7" s="53"/>
    </row>
    <row r="8" spans="1:10" ht="12.75">
      <c r="A8" s="53"/>
      <c r="B8" s="154"/>
      <c r="C8" s="187"/>
      <c r="D8" s="187"/>
      <c r="E8" s="328"/>
      <c r="F8" s="154"/>
      <c r="G8" s="154"/>
      <c r="H8" s="328"/>
      <c r="I8" s="53"/>
      <c r="J8" s="53"/>
    </row>
    <row r="9" spans="1:10" ht="12.75">
      <c r="A9" s="56" t="s">
        <v>51</v>
      </c>
      <c r="B9" s="403">
        <v>63520</v>
      </c>
      <c r="C9" s="404">
        <v>1089</v>
      </c>
      <c r="D9" s="404">
        <f>SUM(B9:C9)</f>
        <v>64609</v>
      </c>
      <c r="E9" s="360">
        <v>65846</v>
      </c>
      <c r="F9" s="82">
        <v>1019</v>
      </c>
      <c r="G9" s="361">
        <f>SUM(E9:F9)</f>
        <v>66865</v>
      </c>
      <c r="H9" s="362">
        <f>(D9-G9)/G9*100</f>
        <v>-3.3739624616765123</v>
      </c>
      <c r="I9" s="53"/>
      <c r="J9" s="53"/>
    </row>
    <row r="10" spans="1:10" ht="12.75" customHeight="1">
      <c r="A10" s="441" t="s">
        <v>52</v>
      </c>
      <c r="B10" s="403">
        <v>70922</v>
      </c>
      <c r="C10" s="404">
        <v>550</v>
      </c>
      <c r="D10" s="405">
        <f>SUM(B10:C10)</f>
        <v>71472</v>
      </c>
      <c r="E10" s="361">
        <v>60372</v>
      </c>
      <c r="F10" s="363">
        <v>771</v>
      </c>
      <c r="G10" s="361">
        <f>SUM(E10:F10)</f>
        <v>61143</v>
      </c>
      <c r="H10" s="362">
        <f>(D10-G10)/G10*100</f>
        <v>16.89318482900741</v>
      </c>
      <c r="I10" s="53"/>
      <c r="J10" s="53"/>
    </row>
    <row r="11" spans="1:10" ht="12.75">
      <c r="A11" s="56" t="s">
        <v>53</v>
      </c>
      <c r="B11" s="403">
        <v>19460</v>
      </c>
      <c r="C11" s="404">
        <v>666</v>
      </c>
      <c r="D11" s="404">
        <f>SUM(B11:C11)</f>
        <v>20126</v>
      </c>
      <c r="E11" s="360">
        <v>20214</v>
      </c>
      <c r="F11" s="82">
        <v>849</v>
      </c>
      <c r="G11" s="361">
        <f>SUM(E11:F11)</f>
        <v>21063</v>
      </c>
      <c r="H11" s="362">
        <f>(D11-G11)/G11*100</f>
        <v>-4.448559084650809</v>
      </c>
      <c r="I11" s="53"/>
      <c r="J11" s="53"/>
    </row>
    <row r="12" spans="1:10" ht="12.75">
      <c r="A12" s="59" t="s">
        <v>54</v>
      </c>
      <c r="B12" s="406"/>
      <c r="C12" s="406">
        <v>-2305</v>
      </c>
      <c r="D12" s="406">
        <f>SUM(B12:C12)</f>
        <v>-2305</v>
      </c>
      <c r="E12" s="364"/>
      <c r="F12" s="83">
        <v>-2639</v>
      </c>
      <c r="G12" s="365">
        <f>SUM(E12:F12)</f>
        <v>-2639</v>
      </c>
      <c r="H12" s="366"/>
      <c r="I12" s="53"/>
      <c r="J12" s="53"/>
    </row>
    <row r="13" spans="1:10" ht="12.75">
      <c r="A13" s="53" t="s">
        <v>59</v>
      </c>
      <c r="B13" s="407">
        <f aca="true" t="shared" si="0" ref="B13:G13">SUM(B9:B12)</f>
        <v>153902</v>
      </c>
      <c r="C13" s="407">
        <f t="shared" si="0"/>
        <v>0</v>
      </c>
      <c r="D13" s="407">
        <f t="shared" si="0"/>
        <v>153902</v>
      </c>
      <c r="E13" s="360">
        <f t="shared" si="0"/>
        <v>146432</v>
      </c>
      <c r="F13" s="186">
        <f>SUM(F9:F12)</f>
        <v>0</v>
      </c>
      <c r="G13" s="186">
        <f t="shared" si="0"/>
        <v>146432</v>
      </c>
      <c r="H13" s="362">
        <f>(D13-G13)/G13*100</f>
        <v>5.101343968531468</v>
      </c>
      <c r="I13" s="53"/>
      <c r="J13" s="53"/>
    </row>
    <row r="14" spans="1:10" ht="12.75">
      <c r="A14" s="53"/>
      <c r="B14" s="154"/>
      <c r="C14" s="154"/>
      <c r="D14" s="154"/>
      <c r="E14" s="154"/>
      <c r="F14" s="154"/>
      <c r="G14" s="156"/>
      <c r="H14" s="82"/>
      <c r="I14" s="53"/>
      <c r="J14" s="53"/>
    </row>
    <row r="15" spans="1:10" ht="12.75">
      <c r="A15" s="53"/>
      <c r="B15" s="53"/>
      <c r="C15" s="217" t="s">
        <v>12</v>
      </c>
      <c r="D15" s="53"/>
      <c r="E15" s="154"/>
      <c r="F15" s="154"/>
      <c r="G15" s="154"/>
      <c r="H15" s="154"/>
      <c r="I15" s="53"/>
      <c r="J15" s="53"/>
    </row>
    <row r="16" spans="1:10" ht="25.5">
      <c r="A16" s="432" t="s">
        <v>107</v>
      </c>
      <c r="B16" s="155" t="s">
        <v>56</v>
      </c>
      <c r="C16" s="331" t="s">
        <v>57</v>
      </c>
      <c r="D16" s="155" t="s">
        <v>58</v>
      </c>
      <c r="I16" s="53"/>
      <c r="J16" s="53"/>
    </row>
    <row r="17" spans="1:10" ht="12.75">
      <c r="A17" s="53"/>
      <c r="B17" s="154"/>
      <c r="C17" s="187"/>
      <c r="D17" s="187"/>
      <c r="E17" s="181"/>
      <c r="I17" s="53"/>
      <c r="J17" s="53"/>
    </row>
    <row r="18" spans="1:10" ht="12.75">
      <c r="A18" s="56" t="s">
        <v>51</v>
      </c>
      <c r="B18" s="361">
        <v>280632</v>
      </c>
      <c r="C18" s="363">
        <v>3587</v>
      </c>
      <c r="D18" s="363">
        <f>SUM(B18:C18)</f>
        <v>284219</v>
      </c>
      <c r="E18" s="181"/>
      <c r="I18" s="53"/>
      <c r="J18" s="53"/>
    </row>
    <row r="19" spans="1:10" ht="12.75" customHeight="1">
      <c r="A19" s="441" t="s">
        <v>52</v>
      </c>
      <c r="B19" s="361">
        <v>240414</v>
      </c>
      <c r="C19" s="363">
        <v>2725</v>
      </c>
      <c r="D19" s="363">
        <f>SUM(B19:C19)</f>
        <v>243139</v>
      </c>
      <c r="E19" s="181"/>
      <c r="I19" s="53"/>
      <c r="J19" s="53"/>
    </row>
    <row r="20" spans="1:10" ht="12.75">
      <c r="A20" s="56" t="s">
        <v>53</v>
      </c>
      <c r="B20" s="361">
        <v>61260</v>
      </c>
      <c r="C20" s="363">
        <v>2865</v>
      </c>
      <c r="D20" s="363">
        <f>SUM(B20:C20)</f>
        <v>64125</v>
      </c>
      <c r="E20" s="181"/>
      <c r="I20" s="53"/>
      <c r="J20" s="53"/>
    </row>
    <row r="21" spans="1:10" ht="12.75">
      <c r="A21" s="59" t="s">
        <v>54</v>
      </c>
      <c r="B21" s="365"/>
      <c r="C21" s="365">
        <v>-9177</v>
      </c>
      <c r="D21" s="365">
        <f>SUM(B21:C21)</f>
        <v>-9177</v>
      </c>
      <c r="E21" s="181"/>
      <c r="I21" s="53"/>
      <c r="J21" s="53"/>
    </row>
    <row r="22" spans="1:10" ht="12.75">
      <c r="A22" s="53" t="s">
        <v>59</v>
      </c>
      <c r="B22" s="82">
        <f>SUM(B18:B21)</f>
        <v>582306</v>
      </c>
      <c r="C22" s="82">
        <f>SUM(C18:C21)</f>
        <v>0</v>
      </c>
      <c r="D22" s="82">
        <f>SUM(D18:D21)</f>
        <v>582306</v>
      </c>
      <c r="E22" s="333"/>
      <c r="F22" s="318"/>
      <c r="G22" s="318"/>
      <c r="H22" s="318"/>
      <c r="I22" s="53"/>
      <c r="J22" s="53"/>
    </row>
    <row r="23" spans="1:10" ht="12.75">
      <c r="A23" s="52"/>
      <c r="B23" s="52"/>
      <c r="C23" s="239"/>
      <c r="D23" s="239"/>
      <c r="E23" s="154"/>
      <c r="F23" s="154"/>
      <c r="G23" s="154"/>
      <c r="H23" s="53"/>
      <c r="I23" s="53"/>
      <c r="J23" s="53"/>
    </row>
    <row r="24" spans="1:10" ht="12.75">
      <c r="A24" s="53"/>
      <c r="B24" s="154"/>
      <c r="C24" s="154"/>
      <c r="D24" s="154"/>
      <c r="E24" s="154"/>
      <c r="F24" s="154"/>
      <c r="G24" s="154"/>
      <c r="H24" s="53"/>
      <c r="I24" s="54"/>
      <c r="J24" s="54"/>
    </row>
    <row r="25" spans="1:10" ht="12.75">
      <c r="A25" s="52" t="s">
        <v>60</v>
      </c>
      <c r="B25" s="239"/>
      <c r="C25" s="239"/>
      <c r="D25" s="239"/>
      <c r="E25" s="154"/>
      <c r="F25" s="154"/>
      <c r="G25" s="154"/>
      <c r="H25" s="53"/>
      <c r="I25" s="54"/>
      <c r="J25" s="54"/>
    </row>
    <row r="26" spans="1:10" ht="12.75">
      <c r="A26" s="53"/>
      <c r="B26" s="154"/>
      <c r="C26" s="154"/>
      <c r="D26" s="154"/>
      <c r="E26" s="239"/>
      <c r="F26" s="154"/>
      <c r="G26" s="240"/>
      <c r="H26" s="61"/>
      <c r="I26" s="62"/>
      <c r="J26" s="55"/>
    </row>
    <row r="27" spans="1:10" ht="12.75">
      <c r="A27" s="432" t="s">
        <v>107</v>
      </c>
      <c r="B27" s="153" t="s">
        <v>13</v>
      </c>
      <c r="C27" s="155" t="s">
        <v>0</v>
      </c>
      <c r="D27" s="153" t="s">
        <v>6</v>
      </c>
      <c r="E27" s="155" t="s">
        <v>0</v>
      </c>
      <c r="F27" s="153" t="s">
        <v>12</v>
      </c>
      <c r="G27" s="155" t="s">
        <v>0</v>
      </c>
      <c r="H27" s="217"/>
      <c r="I27" s="62"/>
      <c r="J27" s="55"/>
    </row>
    <row r="28" spans="1:10" ht="12.75">
      <c r="A28" s="53"/>
      <c r="B28" s="154"/>
      <c r="C28" s="208"/>
      <c r="D28" s="82"/>
      <c r="E28" s="154"/>
      <c r="F28" s="154"/>
      <c r="G28" s="154"/>
      <c r="H28" s="187"/>
      <c r="I28" s="54"/>
      <c r="J28" s="54"/>
    </row>
    <row r="29" spans="1:10" ht="12.75">
      <c r="A29" s="56" t="s">
        <v>51</v>
      </c>
      <c r="B29" s="361">
        <v>4416</v>
      </c>
      <c r="C29" s="172">
        <f>B29/D9*100</f>
        <v>6.834961073534647</v>
      </c>
      <c r="D29" s="82">
        <v>6413</v>
      </c>
      <c r="E29" s="156">
        <f>D29/G9*100</f>
        <v>9.590966873551185</v>
      </c>
      <c r="F29" s="82">
        <v>35959</v>
      </c>
      <c r="G29" s="156">
        <f>F29/D18*100</f>
        <v>12.651863527772598</v>
      </c>
      <c r="H29" s="186"/>
      <c r="I29" s="218"/>
      <c r="J29" s="186"/>
    </row>
    <row r="30" spans="1:10" ht="12.75" customHeight="1">
      <c r="A30" s="441" t="s">
        <v>52</v>
      </c>
      <c r="B30" s="361">
        <v>3830</v>
      </c>
      <c r="C30" s="172">
        <f>B30/D10*100</f>
        <v>5.35874188493396</v>
      </c>
      <c r="D30" s="82">
        <v>3394</v>
      </c>
      <c r="E30" s="156">
        <f>D30/G10*100</f>
        <v>5.550921609996238</v>
      </c>
      <c r="F30" s="82">
        <v>17686</v>
      </c>
      <c r="G30" s="156">
        <f>F30/D19*100</f>
        <v>7.274028436408803</v>
      </c>
      <c r="H30" s="186"/>
      <c r="I30" s="218"/>
      <c r="J30" s="186"/>
    </row>
    <row r="31" spans="1:10" ht="12.75">
      <c r="A31" s="56" t="s">
        <v>53</v>
      </c>
      <c r="B31" s="361">
        <v>-860</v>
      </c>
      <c r="C31" s="172">
        <f>B31/D11*100</f>
        <v>-4.273079598529265</v>
      </c>
      <c r="D31" s="82">
        <v>671</v>
      </c>
      <c r="E31" s="156">
        <f>D31/G11*100</f>
        <v>3.1856810520818497</v>
      </c>
      <c r="F31" s="82">
        <v>-958</v>
      </c>
      <c r="G31" s="156">
        <f>F31/D20*100</f>
        <v>-1.4939571150097466</v>
      </c>
      <c r="H31" s="186"/>
      <c r="I31" s="218"/>
      <c r="J31" s="186"/>
    </row>
    <row r="32" spans="1:10" ht="12.75">
      <c r="A32" s="69" t="s">
        <v>55</v>
      </c>
      <c r="B32" s="365">
        <v>-750</v>
      </c>
      <c r="C32" s="209"/>
      <c r="D32" s="83">
        <v>-493</v>
      </c>
      <c r="E32" s="157"/>
      <c r="F32" s="83">
        <v>-2423</v>
      </c>
      <c r="G32" s="157"/>
      <c r="H32" s="186"/>
      <c r="I32" s="218"/>
      <c r="J32" s="187"/>
    </row>
    <row r="33" spans="1:10" ht="12.75">
      <c r="A33" s="53" t="s">
        <v>59</v>
      </c>
      <c r="B33" s="82">
        <f>SUM(B29:B32)</f>
        <v>6636</v>
      </c>
      <c r="C33" s="210">
        <f>B33/D13*100</f>
        <v>4.3118348039661605</v>
      </c>
      <c r="D33" s="82">
        <f>SUM(D29:D32)</f>
        <v>9985</v>
      </c>
      <c r="E33" s="156">
        <f>D33/G13*100</f>
        <v>6.818864729020979</v>
      </c>
      <c r="F33" s="82">
        <f>SUM(F29:F32)</f>
        <v>50264</v>
      </c>
      <c r="G33" s="156">
        <f>F33/D22*100</f>
        <v>8.631887701655144</v>
      </c>
      <c r="H33" s="186"/>
      <c r="I33" s="218"/>
      <c r="J33" s="186"/>
    </row>
    <row r="34" spans="1:10" ht="12.75">
      <c r="A34" s="69" t="s">
        <v>61</v>
      </c>
      <c r="B34" s="83">
        <v>-1053</v>
      </c>
      <c r="C34" s="325"/>
      <c r="D34" s="83">
        <v>-1685</v>
      </c>
      <c r="E34" s="60"/>
      <c r="F34" s="83">
        <v>-5238</v>
      </c>
      <c r="G34" s="342"/>
      <c r="H34" s="58"/>
      <c r="I34" s="57"/>
      <c r="J34" s="63"/>
    </row>
    <row r="35" spans="1:10" ht="12.75">
      <c r="A35" s="50" t="s">
        <v>30</v>
      </c>
      <c r="B35" s="82">
        <f>SUM(B33:B34)</f>
        <v>5583</v>
      </c>
      <c r="C35" s="317"/>
      <c r="D35" s="82">
        <f>SUM(D33:D34)</f>
        <v>8300</v>
      </c>
      <c r="E35" s="57"/>
      <c r="F35" s="82">
        <f>SUM(F33:F34)</f>
        <v>45026</v>
      </c>
      <c r="G35" s="63"/>
      <c r="H35" s="58"/>
      <c r="I35" s="57"/>
      <c r="J35" s="63"/>
    </row>
    <row r="36" spans="1:10" ht="12.75">
      <c r="A36" s="53"/>
      <c r="B36" s="53"/>
      <c r="C36" s="53"/>
      <c r="D36" s="53"/>
      <c r="E36" s="57"/>
      <c r="F36" s="63"/>
      <c r="G36" s="63"/>
      <c r="H36" s="58"/>
      <c r="I36" s="57"/>
      <c r="J36" s="63"/>
    </row>
    <row r="37" spans="1:6" ht="12.75">
      <c r="A37" s="51" t="s">
        <v>62</v>
      </c>
      <c r="B37" s="51"/>
      <c r="C37" s="51"/>
      <c r="D37" s="51"/>
      <c r="E37" s="51"/>
      <c r="F37" s="51"/>
    </row>
    <row r="38" spans="2:7" ht="12.75">
      <c r="B38" s="181"/>
      <c r="C38" s="181"/>
      <c r="E38" s="64"/>
      <c r="F38" s="64"/>
      <c r="G38" s="65"/>
    </row>
    <row r="39" spans="1:8" ht="12.75">
      <c r="A39" s="433" t="s">
        <v>107</v>
      </c>
      <c r="B39" s="393" t="s">
        <v>15</v>
      </c>
      <c r="C39" s="367" t="s">
        <v>7</v>
      </c>
      <c r="D39" s="367" t="s">
        <v>14</v>
      </c>
      <c r="F39" s="70"/>
      <c r="G39" s="70"/>
      <c r="H39" s="66"/>
    </row>
    <row r="40" spans="1:8" ht="12.75">
      <c r="A40" s="67"/>
      <c r="B40" s="368"/>
      <c r="C40" s="368"/>
      <c r="D40" s="368"/>
      <c r="F40" s="159"/>
      <c r="G40" s="159"/>
      <c r="H40" s="66"/>
    </row>
    <row r="41" spans="1:8" ht="12.75">
      <c r="A41" s="51" t="s">
        <v>63</v>
      </c>
      <c r="B41" s="175"/>
      <c r="C41" s="175"/>
      <c r="D41" s="175"/>
      <c r="F41" s="160"/>
      <c r="G41" s="160"/>
      <c r="H41" s="66"/>
    </row>
    <row r="42" spans="1:8" ht="12.75">
      <c r="A42" s="50" t="s">
        <v>51</v>
      </c>
      <c r="B42" s="176">
        <v>329286</v>
      </c>
      <c r="C42" s="176">
        <v>326672</v>
      </c>
      <c r="D42" s="176">
        <v>324918</v>
      </c>
      <c r="F42" s="68"/>
      <c r="G42" s="68"/>
      <c r="H42" s="66"/>
    </row>
    <row r="43" spans="1:8" ht="12.75" customHeight="1">
      <c r="A43" s="441" t="s">
        <v>52</v>
      </c>
      <c r="B43" s="177">
        <v>80925</v>
      </c>
      <c r="C43" s="177">
        <v>76275</v>
      </c>
      <c r="D43" s="177">
        <v>75553</v>
      </c>
      <c r="F43" s="68"/>
      <c r="G43" s="68"/>
      <c r="H43" s="66"/>
    </row>
    <row r="44" spans="1:8" ht="12.75">
      <c r="A44" s="56" t="s">
        <v>53</v>
      </c>
      <c r="B44" s="177">
        <v>57395</v>
      </c>
      <c r="C44" s="177">
        <v>54885</v>
      </c>
      <c r="D44" s="177">
        <v>63436</v>
      </c>
      <c r="F44" s="68"/>
      <c r="G44" s="68"/>
      <c r="H44" s="66"/>
    </row>
    <row r="45" spans="1:8" ht="12.75">
      <c r="A45" s="66" t="s">
        <v>55</v>
      </c>
      <c r="B45" s="177">
        <v>333</v>
      </c>
      <c r="C45" s="177">
        <v>270</v>
      </c>
      <c r="D45" s="177">
        <v>473</v>
      </c>
      <c r="F45" s="68"/>
      <c r="G45" s="68"/>
      <c r="H45" s="66"/>
    </row>
    <row r="46" spans="1:8" ht="12.75">
      <c r="A46" s="69" t="s">
        <v>64</v>
      </c>
      <c r="B46" s="178">
        <v>36893</v>
      </c>
      <c r="C46" s="178">
        <v>59315</v>
      </c>
      <c r="D46" s="178">
        <v>32008</v>
      </c>
      <c r="F46" s="68"/>
      <c r="G46" s="68"/>
      <c r="H46" s="66"/>
    </row>
    <row r="47" spans="1:9" ht="12.75">
      <c r="A47" s="53" t="s">
        <v>59</v>
      </c>
      <c r="B47" s="176">
        <f>SUM(B42:B46)</f>
        <v>504832</v>
      </c>
      <c r="C47" s="176">
        <f>SUM(C42:C46)</f>
        <v>517417</v>
      </c>
      <c r="D47" s="176">
        <f>SUM(D42:D46)</f>
        <v>496388</v>
      </c>
      <c r="F47" s="68"/>
      <c r="G47" s="68"/>
      <c r="H47" s="66"/>
      <c r="I47" s="65"/>
    </row>
    <row r="48" spans="2:8" ht="12.75">
      <c r="B48" s="176"/>
      <c r="C48" s="176"/>
      <c r="D48" s="176"/>
      <c r="F48" s="68"/>
      <c r="G48" s="68"/>
      <c r="H48" s="66"/>
    </row>
    <row r="49" spans="1:8" ht="12.75">
      <c r="A49" s="51" t="s">
        <v>65</v>
      </c>
      <c r="B49" s="175"/>
      <c r="C49" s="175"/>
      <c r="D49" s="175"/>
      <c r="F49" s="160"/>
      <c r="G49" s="160"/>
      <c r="H49" s="66"/>
    </row>
    <row r="50" spans="1:8" ht="12.75">
      <c r="A50" s="50" t="s">
        <v>51</v>
      </c>
      <c r="B50" s="176">
        <v>54359</v>
      </c>
      <c r="C50" s="176">
        <v>51737</v>
      </c>
      <c r="D50" s="176">
        <v>51510</v>
      </c>
      <c r="F50" s="68"/>
      <c r="G50" s="68"/>
      <c r="H50" s="66"/>
    </row>
    <row r="51" spans="1:8" ht="12.75" customHeight="1">
      <c r="A51" s="441" t="s">
        <v>52</v>
      </c>
      <c r="B51" s="177">
        <v>42922</v>
      </c>
      <c r="C51" s="177">
        <v>37378</v>
      </c>
      <c r="D51" s="177">
        <v>37312</v>
      </c>
      <c r="F51" s="68"/>
      <c r="G51" s="68"/>
      <c r="H51" s="66"/>
    </row>
    <row r="52" spans="1:9" ht="12.75">
      <c r="A52" s="56" t="s">
        <v>53</v>
      </c>
      <c r="B52" s="177">
        <v>8277</v>
      </c>
      <c r="C52" s="177">
        <v>8068</v>
      </c>
      <c r="D52" s="177">
        <v>6310</v>
      </c>
      <c r="F52" s="68"/>
      <c r="G52" s="68"/>
      <c r="H52" s="66"/>
      <c r="I52" s="65"/>
    </row>
    <row r="53" spans="1:9" ht="12.75">
      <c r="A53" s="66" t="s">
        <v>55</v>
      </c>
      <c r="B53" s="177">
        <v>21955</v>
      </c>
      <c r="C53" s="177">
        <v>22461</v>
      </c>
      <c r="D53" s="177">
        <v>1951</v>
      </c>
      <c r="F53" s="68"/>
      <c r="G53" s="68"/>
      <c r="H53" s="66"/>
      <c r="I53" s="65"/>
    </row>
    <row r="54" spans="1:8" ht="12.75">
      <c r="A54" s="69" t="s">
        <v>66</v>
      </c>
      <c r="B54" s="178">
        <v>176489</v>
      </c>
      <c r="C54" s="178">
        <v>208451</v>
      </c>
      <c r="D54" s="178">
        <v>182056</v>
      </c>
      <c r="F54" s="68"/>
      <c r="G54" s="68"/>
      <c r="H54" s="66"/>
    </row>
    <row r="55" spans="1:8" ht="12.75">
      <c r="A55" s="53" t="s">
        <v>59</v>
      </c>
      <c r="B55" s="176">
        <f>SUM(B50:B54)</f>
        <v>304002</v>
      </c>
      <c r="C55" s="176">
        <f>SUM(C50:C54)</f>
        <v>328095</v>
      </c>
      <c r="D55" s="176">
        <f>SUM(D50:D54)</f>
        <v>279139</v>
      </c>
      <c r="F55" s="68"/>
      <c r="G55" s="68"/>
      <c r="H55" s="66"/>
    </row>
    <row r="56" spans="2:8" ht="12.75">
      <c r="B56" s="181"/>
      <c r="C56" s="181"/>
      <c r="D56" s="181"/>
      <c r="E56" s="65"/>
      <c r="F56" s="65"/>
      <c r="G56" s="65"/>
      <c r="H56" s="66"/>
    </row>
    <row r="57" spans="1:8" ht="12.75">
      <c r="A57" s="158" t="s">
        <v>33</v>
      </c>
      <c r="B57" s="369" t="str">
        <f>B27</f>
        <v>1-3/2010</v>
      </c>
      <c r="C57" s="369" t="str">
        <f>D27</f>
        <v>1-3/2009</v>
      </c>
      <c r="D57" s="369" t="str">
        <f>F27</f>
        <v>1-12/2009</v>
      </c>
      <c r="E57" s="219"/>
      <c r="F57" s="188"/>
      <c r="G57" s="161"/>
      <c r="H57" s="66"/>
    </row>
    <row r="58" spans="1:8" ht="12.75">
      <c r="A58" s="51" t="s">
        <v>67</v>
      </c>
      <c r="B58" s="370"/>
      <c r="C58" s="370"/>
      <c r="D58" s="370"/>
      <c r="E58" s="220"/>
      <c r="F58" s="189"/>
      <c r="G58" s="160"/>
      <c r="H58" s="66"/>
    </row>
    <row r="59" spans="1:8" ht="12.75">
      <c r="A59" s="50" t="s">
        <v>51</v>
      </c>
      <c r="B59" s="176">
        <v>4253</v>
      </c>
      <c r="C59" s="176">
        <v>9965</v>
      </c>
      <c r="D59" s="176">
        <v>36346</v>
      </c>
      <c r="E59" s="177"/>
      <c r="F59" s="68"/>
      <c r="G59" s="68"/>
      <c r="H59" s="66"/>
    </row>
    <row r="60" spans="1:8" ht="12.75" customHeight="1">
      <c r="A60" s="441" t="s">
        <v>52</v>
      </c>
      <c r="B60" s="361">
        <v>975</v>
      </c>
      <c r="C60" s="177">
        <v>890</v>
      </c>
      <c r="D60" s="361">
        <v>6227</v>
      </c>
      <c r="E60" s="68"/>
      <c r="F60" s="68"/>
      <c r="G60" s="68"/>
      <c r="H60" s="66"/>
    </row>
    <row r="61" spans="1:8" ht="12.75">
      <c r="A61" s="56" t="s">
        <v>53</v>
      </c>
      <c r="B61" s="177">
        <v>123</v>
      </c>
      <c r="C61" s="177">
        <v>1430</v>
      </c>
      <c r="D61" s="177">
        <v>2288</v>
      </c>
      <c r="E61" s="68"/>
      <c r="F61" s="68"/>
      <c r="G61" s="68"/>
      <c r="H61" s="66"/>
    </row>
    <row r="62" spans="1:8" ht="12.75">
      <c r="A62" s="69" t="s">
        <v>55</v>
      </c>
      <c r="B62" s="178">
        <v>109</v>
      </c>
      <c r="C62" s="178">
        <v>2</v>
      </c>
      <c r="D62" s="178">
        <v>21</v>
      </c>
      <c r="E62" s="68"/>
      <c r="F62" s="68"/>
      <c r="G62" s="68"/>
      <c r="H62" s="66"/>
    </row>
    <row r="63" spans="1:10" ht="12.75">
      <c r="A63" s="53" t="s">
        <v>59</v>
      </c>
      <c r="B63" s="176">
        <f>SUM(B59:B62)</f>
        <v>5460</v>
      </c>
      <c r="C63" s="176">
        <f>SUM(C59:C62)</f>
        <v>12287</v>
      </c>
      <c r="D63" s="176">
        <f>SUM(D59:D62)</f>
        <v>44882</v>
      </c>
      <c r="E63" s="68"/>
      <c r="F63" s="68"/>
      <c r="G63" s="68"/>
      <c r="H63" s="68"/>
      <c r="J63" s="65"/>
    </row>
    <row r="64" spans="2:8" ht="12.75">
      <c r="B64" s="176"/>
      <c r="C64" s="181"/>
      <c r="D64" s="176"/>
      <c r="E64" s="68"/>
      <c r="F64" s="68"/>
      <c r="G64" s="66"/>
      <c r="H64" s="66"/>
    </row>
    <row r="65" spans="1:8" ht="12.75">
      <c r="A65" s="51" t="s">
        <v>68</v>
      </c>
      <c r="B65" s="370"/>
      <c r="C65" s="175"/>
      <c r="D65" s="370"/>
      <c r="E65" s="189"/>
      <c r="F65" s="189"/>
      <c r="G65" s="160"/>
      <c r="H65" s="66"/>
    </row>
    <row r="66" spans="1:8" ht="12.75">
      <c r="A66" s="50" t="s">
        <v>51</v>
      </c>
      <c r="B66" s="176">
        <v>7120</v>
      </c>
      <c r="C66" s="176">
        <v>6622</v>
      </c>
      <c r="D66" s="176">
        <v>27029</v>
      </c>
      <c r="E66" s="68"/>
      <c r="F66" s="68"/>
      <c r="G66" s="68"/>
      <c r="H66" s="66"/>
    </row>
    <row r="67" spans="1:8" ht="12.75" customHeight="1">
      <c r="A67" s="441" t="s">
        <v>52</v>
      </c>
      <c r="B67" s="361">
        <v>2004</v>
      </c>
      <c r="C67" s="177">
        <v>2199</v>
      </c>
      <c r="D67" s="361">
        <v>8621</v>
      </c>
      <c r="E67" s="68"/>
      <c r="F67" s="68"/>
      <c r="G67" s="68"/>
      <c r="H67" s="66"/>
    </row>
    <row r="68" spans="1:8" ht="12.75">
      <c r="A68" s="56" t="s">
        <v>53</v>
      </c>
      <c r="B68" s="177">
        <v>1168</v>
      </c>
      <c r="C68" s="177">
        <v>1105</v>
      </c>
      <c r="D68" s="177">
        <v>4676</v>
      </c>
      <c r="E68" s="68"/>
      <c r="F68" s="68"/>
      <c r="G68" s="68"/>
      <c r="H68" s="66"/>
    </row>
    <row r="69" spans="1:8" ht="12.75">
      <c r="A69" s="69" t="s">
        <v>55</v>
      </c>
      <c r="B69" s="178">
        <v>3</v>
      </c>
      <c r="C69" s="178">
        <v>26</v>
      </c>
      <c r="D69" s="178">
        <v>8</v>
      </c>
      <c r="E69" s="68"/>
      <c r="F69" s="68"/>
      <c r="G69" s="68"/>
      <c r="H69" s="66"/>
    </row>
    <row r="70" spans="1:8" ht="12.75">
      <c r="A70" s="53" t="s">
        <v>59</v>
      </c>
      <c r="B70" s="176">
        <f>SUM(B66:B69)</f>
        <v>10295</v>
      </c>
      <c r="C70" s="176">
        <f>SUM(C66:C69)</f>
        <v>9952</v>
      </c>
      <c r="D70" s="176">
        <f>SUM(D66:D69)</f>
        <v>40334</v>
      </c>
      <c r="E70" s="68"/>
      <c r="F70" s="68"/>
      <c r="G70" s="68"/>
      <c r="H70" s="66"/>
    </row>
    <row r="71" spans="2:8" ht="12.75">
      <c r="B71" s="176"/>
      <c r="C71" s="176"/>
      <c r="D71" s="176"/>
      <c r="E71" s="68"/>
      <c r="F71" s="65"/>
      <c r="G71" s="66"/>
      <c r="H71" s="66"/>
    </row>
    <row r="72" spans="1:7" ht="48" customHeight="1">
      <c r="A72" s="445" t="s">
        <v>246</v>
      </c>
      <c r="B72" s="446"/>
      <c r="C72" s="446"/>
      <c r="D72" s="446"/>
      <c r="E72" s="446"/>
      <c r="F72" s="447"/>
      <c r="G72" s="447"/>
    </row>
    <row r="74" ht="12.75">
      <c r="A74" s="431"/>
    </row>
  </sheetData>
  <mergeCells count="1">
    <mergeCell ref="A72:G72"/>
  </mergeCells>
  <printOptions/>
  <pageMargins left="0.7874015748031497" right="0.2362204724409449" top="0.59" bottom="0.48" header="0.5118110236220472" footer="0.4"/>
  <pageSetup horizontalDpi="1200" verticalDpi="12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workbookViewId="0" topLeftCell="A10">
      <selection activeCell="A35" sqref="A35"/>
    </sheetView>
  </sheetViews>
  <sheetFormatPr defaultColWidth="9.140625" defaultRowHeight="12.75"/>
  <cols>
    <col min="1" max="1" width="31.28125" style="50" customWidth="1"/>
    <col min="2" max="4" width="11.28125" style="50" customWidth="1"/>
    <col min="5" max="5" width="11.28125" style="237" customWidth="1"/>
    <col min="6" max="7" width="11.28125" style="181" customWidth="1"/>
    <col min="8" max="9" width="11.28125" style="50" customWidth="1"/>
    <col min="10" max="10" width="9.8515625" style="50" customWidth="1"/>
    <col min="11" max="11" width="10.140625" style="50" bestFit="1" customWidth="1"/>
    <col min="12" max="16384" width="9.140625" style="50" customWidth="1"/>
  </cols>
  <sheetData>
    <row r="1" spans="1:9" ht="12.75">
      <c r="A1" s="49" t="s">
        <v>5</v>
      </c>
      <c r="B1" s="49"/>
      <c r="C1" s="49"/>
      <c r="D1" s="49"/>
      <c r="E1" s="208"/>
      <c r="F1" s="235"/>
      <c r="G1" s="235"/>
      <c r="H1" s="49"/>
      <c r="I1" s="49"/>
    </row>
    <row r="3" spans="1:9" ht="15.75">
      <c r="A3" s="95" t="s">
        <v>69</v>
      </c>
      <c r="B3" s="95"/>
      <c r="C3" s="95"/>
      <c r="D3" s="95"/>
      <c r="E3" s="236"/>
      <c r="F3" s="175"/>
      <c r="G3" s="175"/>
      <c r="H3" s="51"/>
      <c r="I3" s="51"/>
    </row>
    <row r="4" ht="12.75">
      <c r="J4" s="51"/>
    </row>
    <row r="5" spans="1:10" ht="12.75">
      <c r="A5" s="433" t="s">
        <v>107</v>
      </c>
      <c r="B5" s="179" t="s">
        <v>13</v>
      </c>
      <c r="C5" s="179" t="s">
        <v>16</v>
      </c>
      <c r="D5" s="179" t="s">
        <v>17</v>
      </c>
      <c r="E5" s="179" t="s">
        <v>18</v>
      </c>
      <c r="F5" s="179" t="s">
        <v>6</v>
      </c>
      <c r="G5" s="179" t="s">
        <v>9</v>
      </c>
      <c r="H5" s="179" t="s">
        <v>10</v>
      </c>
      <c r="I5" s="179" t="s">
        <v>11</v>
      </c>
      <c r="J5" s="70"/>
    </row>
    <row r="6" spans="1:10" ht="12.75">
      <c r="A6" s="66"/>
      <c r="B6" s="180"/>
      <c r="C6" s="180"/>
      <c r="D6" s="180"/>
      <c r="E6" s="180"/>
      <c r="F6" s="180"/>
      <c r="G6" s="180"/>
      <c r="H6" s="180"/>
      <c r="I6" s="180"/>
      <c r="J6" s="70"/>
    </row>
    <row r="7" spans="1:9" ht="12.75">
      <c r="A7" s="51" t="s">
        <v>70</v>
      </c>
      <c r="B7" s="175"/>
      <c r="C7" s="175"/>
      <c r="D7" s="175"/>
      <c r="E7" s="175"/>
      <c r="F7" s="175"/>
      <c r="G7" s="175"/>
      <c r="H7" s="175"/>
      <c r="I7" s="175"/>
    </row>
    <row r="8" spans="1:14" ht="12.75">
      <c r="A8" s="50" t="s">
        <v>51</v>
      </c>
      <c r="B8" s="408">
        <v>64609</v>
      </c>
      <c r="C8" s="176">
        <v>71178</v>
      </c>
      <c r="D8" s="176">
        <v>72055</v>
      </c>
      <c r="E8" s="176">
        <v>74121</v>
      </c>
      <c r="F8" s="176">
        <v>66865</v>
      </c>
      <c r="G8" s="176">
        <v>75113</v>
      </c>
      <c r="H8" s="176">
        <v>76970</v>
      </c>
      <c r="I8" s="176">
        <v>76400</v>
      </c>
      <c r="J8" s="65"/>
      <c r="K8" s="71"/>
      <c r="L8" s="71"/>
      <c r="M8" s="71"/>
      <c r="N8" s="71"/>
    </row>
    <row r="9" spans="1:12" ht="12.75">
      <c r="A9" s="345" t="s">
        <v>52</v>
      </c>
      <c r="B9" s="403">
        <v>71472</v>
      </c>
      <c r="C9" s="361">
        <v>61441</v>
      </c>
      <c r="D9" s="361">
        <v>60024</v>
      </c>
      <c r="E9" s="361">
        <v>60531</v>
      </c>
      <c r="F9" s="361">
        <v>61143</v>
      </c>
      <c r="G9" s="361">
        <v>62861</v>
      </c>
      <c r="H9" s="361">
        <v>60124</v>
      </c>
      <c r="I9" s="361">
        <v>60983</v>
      </c>
      <c r="J9" s="65"/>
      <c r="K9" s="71"/>
      <c r="L9" s="71"/>
    </row>
    <row r="10" spans="1:12" ht="12.75">
      <c r="A10" s="56" t="s">
        <v>53</v>
      </c>
      <c r="B10" s="409">
        <v>20126</v>
      </c>
      <c r="C10" s="177">
        <v>17702</v>
      </c>
      <c r="D10" s="177">
        <v>10669</v>
      </c>
      <c r="E10" s="177">
        <v>14691</v>
      </c>
      <c r="F10" s="177">
        <v>21063</v>
      </c>
      <c r="G10" s="177">
        <v>17160</v>
      </c>
      <c r="H10" s="177">
        <v>15861</v>
      </c>
      <c r="I10" s="177">
        <v>18422</v>
      </c>
      <c r="J10" s="65"/>
      <c r="K10" s="71"/>
      <c r="L10" s="71"/>
    </row>
    <row r="11" spans="1:12" s="181" customFormat="1" ht="12.75">
      <c r="A11" s="180" t="s">
        <v>55</v>
      </c>
      <c r="B11" s="409"/>
      <c r="C11" s="177"/>
      <c r="D11" s="177"/>
      <c r="E11" s="177"/>
      <c r="F11" s="177"/>
      <c r="G11" s="177"/>
      <c r="H11" s="177"/>
      <c r="I11" s="177"/>
      <c r="J11" s="176"/>
      <c r="K11" s="373"/>
      <c r="L11" s="373"/>
    </row>
    <row r="12" spans="1:12" ht="12.75">
      <c r="A12" s="69" t="s">
        <v>72</v>
      </c>
      <c r="B12" s="410">
        <v>-2305</v>
      </c>
      <c r="C12" s="178">
        <v>-2280</v>
      </c>
      <c r="D12" s="178">
        <v>-2009</v>
      </c>
      <c r="E12" s="178">
        <v>-2249</v>
      </c>
      <c r="F12" s="178">
        <v>-2639</v>
      </c>
      <c r="G12" s="178">
        <v>-2076</v>
      </c>
      <c r="H12" s="178">
        <v>-1712</v>
      </c>
      <c r="I12" s="178">
        <v>-1441</v>
      </c>
      <c r="J12" s="65"/>
      <c r="K12" s="71"/>
      <c r="L12" s="71"/>
    </row>
    <row r="13" spans="1:14" ht="12.75">
      <c r="A13" s="53" t="s">
        <v>59</v>
      </c>
      <c r="B13" s="408">
        <f>SUM(B8:B12)</f>
        <v>153902</v>
      </c>
      <c r="C13" s="176">
        <f aca="true" t="shared" si="0" ref="C13:I13">SUM(C8:C12)</f>
        <v>148041</v>
      </c>
      <c r="D13" s="176">
        <f t="shared" si="0"/>
        <v>140739</v>
      </c>
      <c r="E13" s="176">
        <f t="shared" si="0"/>
        <v>147094</v>
      </c>
      <c r="F13" s="176">
        <f t="shared" si="0"/>
        <v>146432</v>
      </c>
      <c r="G13" s="176">
        <f t="shared" si="0"/>
        <v>153058</v>
      </c>
      <c r="H13" s="176">
        <f t="shared" si="0"/>
        <v>151243</v>
      </c>
      <c r="I13" s="176">
        <f t="shared" si="0"/>
        <v>154364</v>
      </c>
      <c r="J13" s="65"/>
      <c r="K13" s="72"/>
      <c r="L13" s="71"/>
      <c r="M13" s="71"/>
      <c r="N13" s="71"/>
    </row>
    <row r="14" spans="2:11" ht="12.75">
      <c r="B14" s="181"/>
      <c r="C14" s="181"/>
      <c r="D14" s="181"/>
      <c r="E14" s="181"/>
      <c r="H14" s="181"/>
      <c r="I14" s="181"/>
      <c r="J14" s="65"/>
      <c r="K14" s="71"/>
    </row>
    <row r="15" spans="1:11" ht="12.75">
      <c r="A15" s="51" t="s">
        <v>27</v>
      </c>
      <c r="B15" s="175"/>
      <c r="C15" s="175"/>
      <c r="D15" s="175"/>
      <c r="E15" s="175"/>
      <c r="F15" s="175"/>
      <c r="G15" s="175"/>
      <c r="H15" s="175"/>
      <c r="I15" s="175"/>
      <c r="J15" s="65"/>
      <c r="K15" s="65"/>
    </row>
    <row r="16" spans="1:12" ht="12.75">
      <c r="A16" s="50" t="s">
        <v>51</v>
      </c>
      <c r="B16" s="176">
        <v>4416</v>
      </c>
      <c r="C16" s="176">
        <v>6793</v>
      </c>
      <c r="D16" s="176">
        <v>11816</v>
      </c>
      <c r="E16" s="176">
        <v>10937</v>
      </c>
      <c r="F16" s="176">
        <v>6413</v>
      </c>
      <c r="G16" s="176">
        <v>7693</v>
      </c>
      <c r="H16" s="176">
        <v>12062</v>
      </c>
      <c r="I16" s="176">
        <v>8183</v>
      </c>
      <c r="J16" s="65"/>
      <c r="K16" s="65"/>
      <c r="L16" s="65"/>
    </row>
    <row r="17" spans="1:12" ht="12.75">
      <c r="A17" s="345" t="s">
        <v>52</v>
      </c>
      <c r="B17" s="361">
        <v>3830</v>
      </c>
      <c r="C17" s="361">
        <v>2767</v>
      </c>
      <c r="D17" s="361">
        <v>7233</v>
      </c>
      <c r="E17" s="361">
        <v>4292</v>
      </c>
      <c r="F17" s="361">
        <v>3394</v>
      </c>
      <c r="G17" s="361">
        <v>-1945</v>
      </c>
      <c r="H17" s="361">
        <v>5048</v>
      </c>
      <c r="I17" s="361">
        <v>1178</v>
      </c>
      <c r="J17" s="65"/>
      <c r="K17" s="65"/>
      <c r="L17" s="65"/>
    </row>
    <row r="18" spans="1:12" ht="12.75">
      <c r="A18" s="345" t="s">
        <v>53</v>
      </c>
      <c r="B18" s="177">
        <v>-860</v>
      </c>
      <c r="C18" s="177">
        <v>-321</v>
      </c>
      <c r="D18" s="177">
        <v>-1029</v>
      </c>
      <c r="E18" s="177">
        <v>-279</v>
      </c>
      <c r="F18" s="177">
        <v>671</v>
      </c>
      <c r="G18" s="177">
        <v>-207</v>
      </c>
      <c r="H18" s="177">
        <v>1126</v>
      </c>
      <c r="I18" s="177">
        <v>1108</v>
      </c>
      <c r="J18" s="65"/>
      <c r="K18" s="65"/>
      <c r="L18" s="65"/>
    </row>
    <row r="19" spans="1:12" ht="12.75">
      <c r="A19" s="69" t="s">
        <v>55</v>
      </c>
      <c r="B19" s="178">
        <v>-750</v>
      </c>
      <c r="C19" s="178">
        <v>-735</v>
      </c>
      <c r="D19" s="178">
        <v>-1111</v>
      </c>
      <c r="E19" s="178">
        <v>-84</v>
      </c>
      <c r="F19" s="178">
        <v>-493</v>
      </c>
      <c r="G19" s="178">
        <v>-660</v>
      </c>
      <c r="H19" s="178">
        <v>-653</v>
      </c>
      <c r="I19" s="178">
        <v>-271</v>
      </c>
      <c r="J19" s="65"/>
      <c r="K19" s="65"/>
      <c r="L19" s="65"/>
    </row>
    <row r="20" spans="1:12" ht="12.75">
      <c r="A20" s="53" t="s">
        <v>59</v>
      </c>
      <c r="B20" s="176">
        <f aca="true" t="shared" si="1" ref="B20:I20">SUM(B16:B19)</f>
        <v>6636</v>
      </c>
      <c r="C20" s="176">
        <f t="shared" si="1"/>
        <v>8504</v>
      </c>
      <c r="D20" s="176">
        <f t="shared" si="1"/>
        <v>16909</v>
      </c>
      <c r="E20" s="176">
        <f t="shared" si="1"/>
        <v>14866</v>
      </c>
      <c r="F20" s="176">
        <f t="shared" si="1"/>
        <v>9985</v>
      </c>
      <c r="G20" s="176">
        <f t="shared" si="1"/>
        <v>4881</v>
      </c>
      <c r="H20" s="176">
        <f t="shared" si="1"/>
        <v>17583</v>
      </c>
      <c r="I20" s="176">
        <f t="shared" si="1"/>
        <v>10198</v>
      </c>
      <c r="J20" s="65"/>
      <c r="K20" s="65"/>
      <c r="L20" s="65"/>
    </row>
    <row r="21" spans="2:11" ht="12.75">
      <c r="B21" s="181"/>
      <c r="C21" s="181"/>
      <c r="D21" s="181"/>
      <c r="E21" s="181"/>
      <c r="H21" s="181"/>
      <c r="I21" s="181"/>
      <c r="J21" s="65"/>
      <c r="K21" s="73"/>
    </row>
    <row r="22" spans="1:11" ht="12.75">
      <c r="A22" s="51" t="s">
        <v>71</v>
      </c>
      <c r="B22" s="175"/>
      <c r="C22" s="175"/>
      <c r="D22" s="175"/>
      <c r="E22" s="175"/>
      <c r="F22" s="175"/>
      <c r="G22" s="175"/>
      <c r="H22" s="175"/>
      <c r="I22" s="175"/>
      <c r="J22" s="65"/>
      <c r="K22" s="54"/>
    </row>
    <row r="23" spans="1:11" ht="12.75">
      <c r="A23" s="50" t="s">
        <v>51</v>
      </c>
      <c r="B23" s="182">
        <f aca="true" t="shared" si="2" ref="B23:C25">B16/B8*100</f>
        <v>6.834961073534647</v>
      </c>
      <c r="C23" s="182">
        <f t="shared" si="2"/>
        <v>9.54367922672736</v>
      </c>
      <c r="D23" s="182">
        <f aca="true" t="shared" si="3" ref="D23:I25">D16/D8*100</f>
        <v>16.398584414683228</v>
      </c>
      <c r="E23" s="182">
        <f t="shared" si="3"/>
        <v>14.755602325926526</v>
      </c>
      <c r="F23" s="182">
        <f t="shared" si="3"/>
        <v>9.590966873551185</v>
      </c>
      <c r="G23" s="182">
        <f t="shared" si="3"/>
        <v>10.241902200684303</v>
      </c>
      <c r="H23" s="182">
        <f t="shared" si="3"/>
        <v>15.67104066519423</v>
      </c>
      <c r="I23" s="182">
        <f t="shared" si="3"/>
        <v>10.710732984293193</v>
      </c>
      <c r="J23" s="65"/>
      <c r="K23" s="73"/>
    </row>
    <row r="24" spans="1:11" s="181" customFormat="1" ht="12.75">
      <c r="A24" s="345" t="s">
        <v>52</v>
      </c>
      <c r="B24" s="372">
        <f t="shared" si="2"/>
        <v>5.35874188493396</v>
      </c>
      <c r="C24" s="372">
        <f t="shared" si="2"/>
        <v>4.503507429892092</v>
      </c>
      <c r="D24" s="372">
        <f t="shared" si="3"/>
        <v>12.050179928028788</v>
      </c>
      <c r="E24" s="372">
        <f t="shared" si="3"/>
        <v>7.09058168541739</v>
      </c>
      <c r="F24" s="372">
        <f t="shared" si="3"/>
        <v>5.550921609996238</v>
      </c>
      <c r="G24" s="372">
        <f t="shared" si="3"/>
        <v>-3.094128314853407</v>
      </c>
      <c r="H24" s="372">
        <f t="shared" si="3"/>
        <v>8.395981637948239</v>
      </c>
      <c r="I24" s="372">
        <f t="shared" si="3"/>
        <v>1.931685879671384</v>
      </c>
      <c r="J24" s="176"/>
      <c r="K24" s="176"/>
    </row>
    <row r="25" spans="1:11" ht="12.75">
      <c r="A25" s="346" t="s">
        <v>53</v>
      </c>
      <c r="B25" s="332">
        <f t="shared" si="2"/>
        <v>-4.273079598529265</v>
      </c>
      <c r="C25" s="332">
        <f t="shared" si="2"/>
        <v>-1.8133544232290137</v>
      </c>
      <c r="D25" s="332">
        <f t="shared" si="3"/>
        <v>-9.644765207610835</v>
      </c>
      <c r="E25" s="332">
        <f t="shared" si="3"/>
        <v>-1.899121911374311</v>
      </c>
      <c r="F25" s="332">
        <f t="shared" si="3"/>
        <v>3.1856810520818497</v>
      </c>
      <c r="G25" s="332">
        <f t="shared" si="3"/>
        <v>-1.2062937062937062</v>
      </c>
      <c r="H25" s="332">
        <f t="shared" si="3"/>
        <v>7.099174074774604</v>
      </c>
      <c r="I25" s="332">
        <f t="shared" si="3"/>
        <v>6.014547823254804</v>
      </c>
      <c r="J25" s="65"/>
      <c r="K25" s="65"/>
    </row>
    <row r="26" spans="1:11" ht="12.75">
      <c r="A26" s="53" t="s">
        <v>59</v>
      </c>
      <c r="B26" s="182">
        <f>B20/B13*100</f>
        <v>4.3118348039661605</v>
      </c>
      <c r="C26" s="182">
        <f>C20/C13*100</f>
        <v>5.744354604467682</v>
      </c>
      <c r="D26" s="182">
        <f aca="true" t="shared" si="4" ref="D26:I26">D20/D13*100</f>
        <v>12.014438073313013</v>
      </c>
      <c r="E26" s="182">
        <f t="shared" si="4"/>
        <v>10.106462534161828</v>
      </c>
      <c r="F26" s="182">
        <f t="shared" si="4"/>
        <v>6.818864729020979</v>
      </c>
      <c r="G26" s="182">
        <f t="shared" si="4"/>
        <v>3.1889871813299533</v>
      </c>
      <c r="H26" s="182">
        <f t="shared" si="4"/>
        <v>11.625662014109745</v>
      </c>
      <c r="I26" s="182">
        <f t="shared" si="4"/>
        <v>6.606462646731102</v>
      </c>
      <c r="J26" s="65"/>
      <c r="K26" s="65"/>
    </row>
    <row r="27" spans="2:11" ht="12.75">
      <c r="B27" s="181"/>
      <c r="C27" s="181"/>
      <c r="D27" s="181"/>
      <c r="E27" s="181"/>
      <c r="H27" s="181"/>
      <c r="I27" s="181"/>
      <c r="J27" s="65"/>
      <c r="K27" s="65"/>
    </row>
    <row r="28" spans="1:10" ht="12.75">
      <c r="A28" s="371" t="s">
        <v>61</v>
      </c>
      <c r="B28" s="178">
        <v>-1053</v>
      </c>
      <c r="C28" s="178">
        <v>-1078</v>
      </c>
      <c r="D28" s="178">
        <v>-1242</v>
      </c>
      <c r="E28" s="178">
        <v>-1233</v>
      </c>
      <c r="F28" s="178">
        <v>-1685</v>
      </c>
      <c r="G28" s="178">
        <v>-1370</v>
      </c>
      <c r="H28" s="178">
        <v>-1346</v>
      </c>
      <c r="I28" s="178">
        <v>-990</v>
      </c>
      <c r="J28" s="65"/>
    </row>
    <row r="29" spans="1:10" ht="12.75">
      <c r="A29" s="66"/>
      <c r="B29" s="180"/>
      <c r="C29" s="180"/>
      <c r="D29" s="180"/>
      <c r="E29" s="180"/>
      <c r="F29" s="180"/>
      <c r="G29" s="384"/>
      <c r="H29" s="384"/>
      <c r="I29" s="384"/>
      <c r="J29" s="65"/>
    </row>
    <row r="30" spans="1:9" ht="12.75">
      <c r="A30" s="417" t="s">
        <v>30</v>
      </c>
      <c r="B30" s="173">
        <f aca="true" t="shared" si="5" ref="B30:I30">B20+B28</f>
        <v>5583</v>
      </c>
      <c r="C30" s="173">
        <f t="shared" si="5"/>
        <v>7426</v>
      </c>
      <c r="D30" s="173">
        <f t="shared" si="5"/>
        <v>15667</v>
      </c>
      <c r="E30" s="173">
        <f t="shared" si="5"/>
        <v>13633</v>
      </c>
      <c r="F30" s="173">
        <f t="shared" si="5"/>
        <v>8300</v>
      </c>
      <c r="G30" s="173">
        <f t="shared" si="5"/>
        <v>3511</v>
      </c>
      <c r="H30" s="173">
        <f t="shared" si="5"/>
        <v>16237</v>
      </c>
      <c r="I30" s="173">
        <f t="shared" si="5"/>
        <v>9208</v>
      </c>
    </row>
    <row r="31" spans="4:10" ht="12.75">
      <c r="D31" s="173"/>
      <c r="E31" s="173"/>
      <c r="F31" s="173"/>
      <c r="G31" s="238"/>
      <c r="H31" s="64"/>
      <c r="I31" s="64"/>
      <c r="J31" s="65"/>
    </row>
    <row r="32" spans="9:10" ht="12.75">
      <c r="I32" s="84"/>
      <c r="J32" s="65"/>
    </row>
    <row r="33" spans="1:6" ht="48" customHeight="1">
      <c r="A33" s="445" t="s">
        <v>246</v>
      </c>
      <c r="B33" s="446"/>
      <c r="C33" s="446"/>
      <c r="D33" s="446"/>
      <c r="E33" s="446"/>
      <c r="F33" s="447"/>
    </row>
    <row r="35" spans="1:4" ht="12.75">
      <c r="A35" s="434"/>
      <c r="C35" s="173"/>
      <c r="D35" s="65"/>
    </row>
    <row r="36" ht="12.75">
      <c r="D36" s="65"/>
    </row>
    <row r="37" ht="12.75">
      <c r="D37" s="65"/>
    </row>
    <row r="38" ht="12.75">
      <c r="D38" s="65"/>
    </row>
    <row r="39" ht="12.75">
      <c r="D39" s="65"/>
    </row>
    <row r="40" ht="12.75">
      <c r="D40" s="65"/>
    </row>
  </sheetData>
  <mergeCells count="1">
    <mergeCell ref="A33:F33"/>
  </mergeCells>
  <printOptions/>
  <pageMargins left="0.75" right="0.75" top="1" bottom="1" header="0.4921259845" footer="0.4921259845"/>
  <pageSetup fitToHeight="1" fitToWidth="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Maija Sintonen</cp:lastModifiedBy>
  <cp:lastPrinted>2010-04-28T08:40:41Z</cp:lastPrinted>
  <dcterms:created xsi:type="dcterms:W3CDTF">2007-03-05T06:29:45Z</dcterms:created>
  <dcterms:modified xsi:type="dcterms:W3CDTF">2010-04-28T12:21:40Z</dcterms:modified>
  <cp:category/>
  <cp:version/>
  <cp:contentType/>
  <cp:contentStatus/>
</cp:coreProperties>
</file>