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326" windowWidth="15480" windowHeight="11640" tabRatio="872" activeTab="0"/>
  </bookViews>
  <sheets>
    <sheet name="INCOME STATEMENT" sheetId="1" r:id="rId1"/>
    <sheet name="COMPREHENSIVE INCOME STATEMENT" sheetId="2" r:id="rId2"/>
    <sheet name="FINANCIAL POSITION" sheetId="3" r:id="rId3"/>
    <sheet name="CHANGES IN EQUITY" sheetId="4" r:id="rId4"/>
    <sheet name="OPERATING PROFIT EXCL. EO ITEMS" sheetId="5" r:id="rId5"/>
    <sheet name="KEY FIGURES" sheetId="6" r:id="rId6"/>
    <sheet name="CASH FLOW" sheetId="7" r:id="rId7"/>
    <sheet name="SEGMENT INFORMATION" sheetId="8" r:id="rId8"/>
    <sheet name="QUARTERLY" sheetId="9" r:id="rId9"/>
    <sheet name="INTANG ASSET, PPT, CAP COMM" sheetId="10" r:id="rId10"/>
    <sheet name="RELATED-PARTY" sheetId="11" r:id="rId11"/>
    <sheet name="CONTINGENT LIABILITIES"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a" localSheetId="3">#REF!</definedName>
    <definedName name="a" localSheetId="1">#REF!</definedName>
    <definedName name="a" localSheetId="11">#REF!</definedName>
    <definedName name="a" localSheetId="5">#REF!</definedName>
    <definedName name="a" localSheetId="8">#REF!</definedName>
    <definedName name="a" localSheetId="10">#REF!</definedName>
    <definedName name="a" localSheetId="7">#REF!</definedName>
    <definedName name="a">#REF!</definedName>
    <definedName name="d" localSheetId="3">#REF!</definedName>
    <definedName name="d" localSheetId="1">#REF!</definedName>
    <definedName name="d" localSheetId="11">#REF!</definedName>
    <definedName name="d" localSheetId="5">#REF!</definedName>
    <definedName name="d" localSheetId="8">#REF!</definedName>
    <definedName name="d" localSheetId="10">#REF!</definedName>
    <definedName name="d" localSheetId="7">#REF!</definedName>
    <definedName name="d">#REF!</definedName>
    <definedName name="e" localSheetId="5">#REF!</definedName>
    <definedName name="e">#REF!</definedName>
    <definedName name="f" localSheetId="3">#REF!</definedName>
    <definedName name="f" localSheetId="5">#REF!</definedName>
    <definedName name="f" localSheetId="8">#REF!</definedName>
    <definedName name="f" localSheetId="7">#REF!</definedName>
    <definedName name="f">#REF!</definedName>
    <definedName name="g" localSheetId="3">#REF!</definedName>
    <definedName name="g" localSheetId="1">#REF!</definedName>
    <definedName name="g" localSheetId="11">#REF!</definedName>
    <definedName name="g" localSheetId="5">#REF!</definedName>
    <definedName name="g" localSheetId="8">#REF!</definedName>
    <definedName name="g" localSheetId="7">#REF!</definedName>
    <definedName name="g">#REF!</definedName>
    <definedName name="h" localSheetId="3">#REF!</definedName>
    <definedName name="h" localSheetId="1">#REF!</definedName>
    <definedName name="h" localSheetId="11">#REF!</definedName>
    <definedName name="h" localSheetId="5">#REF!</definedName>
    <definedName name="h" localSheetId="8">#REF!</definedName>
    <definedName name="h" localSheetId="10">#REF!</definedName>
    <definedName name="h" localSheetId="7">#REF!</definedName>
    <definedName name="h">#REF!</definedName>
    <definedName name="j" localSheetId="3">#REF!</definedName>
    <definedName name="j" localSheetId="1">#REF!</definedName>
    <definedName name="j" localSheetId="11">#REF!</definedName>
    <definedName name="j" localSheetId="5">#REF!</definedName>
    <definedName name="j" localSheetId="8">#REF!</definedName>
    <definedName name="j" localSheetId="10">#REF!</definedName>
    <definedName name="j" localSheetId="7">#REF!</definedName>
    <definedName name="j">#REF!</definedName>
    <definedName name="k" localSheetId="1">#REF!</definedName>
    <definedName name="k" localSheetId="11">#REF!</definedName>
    <definedName name="k" localSheetId="5">#REF!</definedName>
    <definedName name="k" localSheetId="8">#REF!</definedName>
    <definedName name="k" localSheetId="10">#REF!</definedName>
    <definedName name="k" localSheetId="7">#REF!</definedName>
    <definedName name="k">#REF!</definedName>
    <definedName name="l" localSheetId="1">#REF!</definedName>
    <definedName name="l" localSheetId="11">#REF!</definedName>
    <definedName name="l" localSheetId="5">#REF!</definedName>
    <definedName name="l" localSheetId="8">#REF!</definedName>
    <definedName name="l" localSheetId="10">#REF!</definedName>
    <definedName name="l" localSheetId="7">#REF!</definedName>
    <definedName name="l">#REF!</definedName>
    <definedName name="Print_Area_MI" localSheetId="1">#REF!</definedName>
    <definedName name="Print_Area_MI" localSheetId="11">#REF!</definedName>
    <definedName name="Print_Area_MI" localSheetId="5">#REF!</definedName>
    <definedName name="Print_Area_MI" localSheetId="8">#REF!</definedName>
    <definedName name="Print_Area_MI" localSheetId="10">#REF!</definedName>
    <definedName name="Print_Area_MI" localSheetId="7">#REF!</definedName>
    <definedName name="Print_Area_MI">#REF!</definedName>
    <definedName name="q" localSheetId="5">#REF!</definedName>
    <definedName name="q">#REF!</definedName>
    <definedName name="RAHOITUS31.8." localSheetId="1">#REF!</definedName>
    <definedName name="RAHOITUS31.8." localSheetId="11">#REF!</definedName>
    <definedName name="RAHOITUS31.8." localSheetId="5">#REF!</definedName>
    <definedName name="RAHOITUS31.8." localSheetId="8">#REF!</definedName>
    <definedName name="RAHOITUS31.8." localSheetId="10">#REF!</definedName>
    <definedName name="RAHOITUS31.8." localSheetId="7">#REF!</definedName>
    <definedName name="RAHOITUS31.8.">#REF!</definedName>
    <definedName name="RAHOITUSPOHJA3112" localSheetId="1">#REF!</definedName>
    <definedName name="RAHOITUSPOHJA3112" localSheetId="11">#REF!</definedName>
    <definedName name="RAHOITUSPOHJA3112" localSheetId="5">#REF!</definedName>
    <definedName name="RAHOITUSPOHJA3112" localSheetId="8">#REF!</definedName>
    <definedName name="RAHOITUSPOHJA3112" localSheetId="10">#REF!</definedName>
    <definedName name="RAHOITUSPOHJA3112" localSheetId="7">#REF!</definedName>
    <definedName name="RAHOITUSPOHJA3112">#REF!</definedName>
    <definedName name="s" localSheetId="3">#REF!</definedName>
    <definedName name="s" localSheetId="1">#REF!</definedName>
    <definedName name="s" localSheetId="11">#REF!</definedName>
    <definedName name="s" localSheetId="5">#REF!</definedName>
    <definedName name="s" localSheetId="8">#REF!</definedName>
    <definedName name="s" localSheetId="10">#REF!</definedName>
    <definedName name="s" localSheetId="7">#REF!</definedName>
    <definedName name="s">#REF!</definedName>
    <definedName name="T" localSheetId="1">#REF!</definedName>
    <definedName name="T" localSheetId="10">#REF!</definedName>
    <definedName name="T">#REF!</definedName>
    <definedName name="TASE" localSheetId="1">#REF!</definedName>
    <definedName name="TASE" localSheetId="11">#REF!</definedName>
    <definedName name="TASE" localSheetId="5">#REF!</definedName>
    <definedName name="TASE" localSheetId="8">#REF!</definedName>
    <definedName name="TASE" localSheetId="10">#REF!</definedName>
    <definedName name="TASE" localSheetId="7">#REF!</definedName>
    <definedName name="TASE">#REF!</definedName>
    <definedName name="taseet" localSheetId="6"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localSheetId="1" hidden="1">{#N/A,#N/A,FALSE,"TULOSLASKELMA";#N/A,#N/A,FALSE,"TASE";#N/A,#N/A,FALSE,"TASE  KAUSITTAIN";#N/A,#N/A,FALSE,"TULOSLASKELMA KAUSITTAIN"}</definedName>
    <definedName name="taseet" localSheetId="11"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1">#REF!</definedName>
    <definedName name="TULOSLASKELMA" localSheetId="5">#REF!</definedName>
    <definedName name="TULOSLASKELMA" localSheetId="8">#REF!</definedName>
    <definedName name="TULOSLASKELMA" localSheetId="10">#REF!</definedName>
    <definedName name="TULOSLASKELMA" localSheetId="7">#REF!</definedName>
    <definedName name="TULOSLASKELMA">#REF!</definedName>
    <definedName name="_xlnm.Print_Area" localSheetId="6">'CASH FLOW'!$A$1:$D$67</definedName>
    <definedName name="_xlnm.Print_Area" localSheetId="1">'COMPREHENSIVE INCOME STATEMENT'!$A$1:$F$22</definedName>
    <definedName name="_xlnm.Print_Area" localSheetId="11">'CONTINGENT LIABILITIES'!$A$1:$F$42</definedName>
    <definedName name="_xlnm.Print_Area" localSheetId="2">'FINANCIAL POSITION'!$A$1:$D$87</definedName>
    <definedName name="_xlnm.Print_Area" localSheetId="0">'INCOME STATEMENT'!$A$1:$H$39</definedName>
    <definedName name="_xlnm.Print_Area" localSheetId="5">'KEY FIGURES'!$A$1:$F$29</definedName>
    <definedName name="_xlnm.Print_Area" localSheetId="4">'OPERATING PROFIT EXCL. EO ITEMS'!$A$1:$F$17</definedName>
    <definedName name="_xlnm.Print_Area" localSheetId="8">'QUARTERLY'!$A$1:$I$36</definedName>
    <definedName name="_xlnm.Print_Area" localSheetId="10">'RELATED-PARTY'!$A$1:$D$25</definedName>
    <definedName name="_xlnm.Print_Area" localSheetId="7">'SEGMENT INFORMATION'!$A$1:$K$98</definedName>
    <definedName name="u" localSheetId="1">#REF!</definedName>
    <definedName name="u" localSheetId="11">#REF!</definedName>
    <definedName name="u" localSheetId="5">#REF!</definedName>
    <definedName name="u" localSheetId="8">#REF!</definedName>
    <definedName name="u" localSheetId="10">#REF!</definedName>
    <definedName name="u" localSheetId="7">#REF!</definedName>
    <definedName name="u">#REF!</definedName>
    <definedName name="w" localSheetId="5">#REF!</definedName>
    <definedName name="w">#REF!</definedName>
    <definedName name="wrn.RAHOITUSPOHJAT." localSheetId="6"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localSheetId="1" hidden="1">{#N/A,#N/A,FALSE,"RAHOITUSPOHJA 31.12.96";#N/A,#N/A,FALSE,"RAHOITUSPOHJA 30.4.97";#N/A,#N/A,FALSE,"RAHOITUSPOHJA 31.8.97";#N/A,#N/A,FALSE,"RAHOITUSPOHJA 31.12.97"}</definedName>
    <definedName name="wrn.RAHOITUSPOHJAT." localSheetId="11"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6"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localSheetId="1" hidden="1">{#N/A,#N/A,FALSE,"TULOSLASKELMA";#N/A,#N/A,FALSE,"TASE";#N/A,#N/A,FALSE,"TASE  KAUSITTAIN";#N/A,#N/A,FALSE,"TULOSLASKELMA KAUSITTAIN"}</definedName>
    <definedName name="wrn.TULOKSET." localSheetId="11"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1">#REF!</definedName>
    <definedName name="Y" localSheetId="10">#REF!</definedName>
    <definedName name="Y">#REF!</definedName>
    <definedName name="ö" localSheetId="1">#REF!</definedName>
    <definedName name="ö" localSheetId="10">#REF!</definedName>
    <definedName name="ö">#REF!</definedName>
  </definedNames>
  <calcPr fullCalcOnLoad="1" iterate="1" iterateCount="100" iterateDelta="0.001"/>
</workbook>
</file>

<file path=xl/sharedStrings.xml><?xml version="1.0" encoding="utf-8"?>
<sst xmlns="http://schemas.openxmlformats.org/spreadsheetml/2006/main" count="448" uniqueCount="246">
  <si>
    <t>%</t>
  </si>
  <si>
    <t xml:space="preserve"> </t>
  </si>
  <si>
    <t xml:space="preserve">     </t>
  </si>
  <si>
    <t xml:space="preserve">LASSILA &amp; TIKANOJA </t>
  </si>
  <si>
    <t xml:space="preserve">LASSILA &amp; TIKANOJA  </t>
  </si>
  <si>
    <t>1-3/2009</t>
  </si>
  <si>
    <t>10-12/2008</t>
  </si>
  <si>
    <t>1-12/2009</t>
  </si>
  <si>
    <t>1-3/2010</t>
  </si>
  <si>
    <t>12/2009</t>
  </si>
  <si>
    <t>10-12/2009</t>
  </si>
  <si>
    <t>7-9/2009</t>
  </si>
  <si>
    <t>4-6/2009</t>
  </si>
  <si>
    <t>4-6/2010</t>
  </si>
  <si>
    <t>7-9/2010</t>
  </si>
  <si>
    <t>1-9/2010</t>
  </si>
  <si>
    <t>1-9/2009</t>
  </si>
  <si>
    <t>9/2010</t>
  </si>
  <si>
    <t>9/2009</t>
  </si>
  <si>
    <t>09/2010</t>
  </si>
  <si>
    <t>09/2009</t>
  </si>
  <si>
    <t>CONSOLIDATED INCOME STATEMENT</t>
  </si>
  <si>
    <t>EUR 1 000</t>
  </si>
  <si>
    <t>Net sales</t>
  </si>
  <si>
    <t>Cost of sales</t>
  </si>
  <si>
    <t>Gross profit</t>
  </si>
  <si>
    <t>Other operating income</t>
  </si>
  <si>
    <t>Selling and marketing costs</t>
  </si>
  <si>
    <t>Administrative expenses</t>
  </si>
  <si>
    <t>Other operating expenses</t>
  </si>
  <si>
    <t>Impairment</t>
  </si>
  <si>
    <t>Operating profit</t>
  </si>
  <si>
    <t>Finance income</t>
  </si>
  <si>
    <t>Finance costs</t>
  </si>
  <si>
    <t>Profit before tax</t>
  </si>
  <si>
    <t>Income tax expense</t>
  </si>
  <si>
    <t>Profit for the period</t>
  </si>
  <si>
    <t>Attributable to:</t>
  </si>
  <si>
    <t>Equity holders of the company</t>
  </si>
  <si>
    <t>Minority interest</t>
  </si>
  <si>
    <t>Earnings per share for profit attributable to the equity holders of the company:</t>
  </si>
  <si>
    <t>Basic earnings per share, EUR</t>
  </si>
  <si>
    <t xml:space="preserve">Diluted earnings per share, EUR </t>
  </si>
  <si>
    <t>Change %</t>
  </si>
  <si>
    <t>CONSOLIDATED STATEMENT OF COMPREHENSIVE INCOME</t>
  </si>
  <si>
    <t>Other comprehensive income, after tax</t>
  </si>
  <si>
    <t>Hedging reserve, change in fair value</t>
  </si>
  <si>
    <t>Current available-for-sale investments</t>
  </si>
  <si>
    <t>Gains in the period</t>
  </si>
  <si>
    <t>Reclassification adjustments</t>
  </si>
  <si>
    <t>Currency translation differences</t>
  </si>
  <si>
    <t>Total comprehensive income, after tax</t>
  </si>
  <si>
    <t>CONSOLIDATED STATEMENT OF FINANCIAL POSITION</t>
  </si>
  <si>
    <t>ASSETS</t>
  </si>
  <si>
    <t>Non-current assets</t>
  </si>
  <si>
    <t>Intangible assets</t>
  </si>
  <si>
    <t>Goodwill</t>
  </si>
  <si>
    <t>Customer contracts arising from acquisitions</t>
  </si>
  <si>
    <t xml:space="preserve">Agreements on prohibition of competition </t>
  </si>
  <si>
    <t>Other intangible assets arising from business acquisitions</t>
  </si>
  <si>
    <t>Other intangible assets</t>
  </si>
  <si>
    <t>Property, plant and equipment</t>
  </si>
  <si>
    <t>Land</t>
  </si>
  <si>
    <t>Buildings and constructions</t>
  </si>
  <si>
    <t>Machinery and equipment</t>
  </si>
  <si>
    <t>Other</t>
  </si>
  <si>
    <t>Prepayments and construction 
in progress</t>
  </si>
  <si>
    <t>Other non-current assets</t>
  </si>
  <si>
    <t>Available-for-sale investments</t>
  </si>
  <si>
    <t>Finance lease receivables</t>
  </si>
  <si>
    <t>Deferred income tax assets</t>
  </si>
  <si>
    <t>Other receivables</t>
  </si>
  <si>
    <t>Total non-current assets</t>
  </si>
  <si>
    <t>Current assets</t>
  </si>
  <si>
    <t>Inventories</t>
  </si>
  <si>
    <t>Trade and other receivables</t>
  </si>
  <si>
    <t>Prepayments</t>
  </si>
  <si>
    <t>Cash and cash equivalents</t>
  </si>
  <si>
    <t>Total current assets</t>
  </si>
  <si>
    <t>Total assets</t>
  </si>
  <si>
    <t>EQUITY AND LIABILITIES</t>
  </si>
  <si>
    <t>Equity</t>
  </si>
  <si>
    <t>Equity attributable to the equity holders of the company</t>
  </si>
  <si>
    <t>Share capital</t>
  </si>
  <si>
    <t>Share premium reserve</t>
  </si>
  <si>
    <t>Other reserves</t>
  </si>
  <si>
    <t>Retained earnings</t>
  </si>
  <si>
    <t>Total equity</t>
  </si>
  <si>
    <t>Liabilities</t>
  </si>
  <si>
    <t>Non-current liabilities</t>
  </si>
  <si>
    <t>Deferred income tax liabilities</t>
  </si>
  <si>
    <t>Retirement benefit obligations</t>
  </si>
  <si>
    <t>Provisions</t>
  </si>
  <si>
    <t>Borrowings</t>
  </si>
  <si>
    <t>Other liabilities</t>
  </si>
  <si>
    <t>Current liabilities</t>
  </si>
  <si>
    <t>Trade and other payables</t>
  </si>
  <si>
    <t>Derivative liabilities</t>
  </si>
  <si>
    <t>Tax liabilities</t>
  </si>
  <si>
    <t>Total liabilities</t>
  </si>
  <si>
    <t>Total equity and liabilities</t>
  </si>
  <si>
    <t>CONSOLIDATED STATEMENT OF CHANGES IN EQUITY</t>
  </si>
  <si>
    <t>Equity at 1 January 2010</t>
  </si>
  <si>
    <t>Expense recognition of share-based benefits</t>
  </si>
  <si>
    <t>Repurchase of own shares</t>
  </si>
  <si>
    <t>Dividends paid</t>
  </si>
  <si>
    <t>Total comprehensive income</t>
  </si>
  <si>
    <t>Equity at 1 January 2009</t>
  </si>
  <si>
    <t>Revaluation and other reserves</t>
  </si>
  <si>
    <t>Equity attributable to equity holders of the company</t>
  </si>
  <si>
    <t>BREAKDOWN OF OPERATING PROFIT EXCLUDING NON-RECURRING ITEMS</t>
  </si>
  <si>
    <t>EUR million</t>
  </si>
  <si>
    <t>Non-recurring items:</t>
  </si>
  <si>
    <t>Discontinuation of wood pellet business of L&amp;T Biowatti</t>
  </si>
  <si>
    <t>Discontinuation of soil washing services</t>
  </si>
  <si>
    <t xml:space="preserve">Closure of wood pellet plant in Luumäki </t>
  </si>
  <si>
    <t>Refund of supplementary insurance fund of former Lassila &amp; Tikanoja</t>
  </si>
  <si>
    <t>Operating profit excluding non-recurring items</t>
  </si>
  <si>
    <t>Discontinuation of cleaning business in Moscow</t>
  </si>
  <si>
    <t xml:space="preserve">KEY FIGURES </t>
  </si>
  <si>
    <t>Earnings per share, EUR</t>
  </si>
  <si>
    <t>Earnings per share, diluted, EUR</t>
  </si>
  <si>
    <t>Cash flows from operating activities per share, EUR</t>
  </si>
  <si>
    <t>EVA, EUR million*</t>
  </si>
  <si>
    <t>Capital expenditure, EUR 1000</t>
  </si>
  <si>
    <t>Depreciation, amortisation and impairment, EUR 1000</t>
  </si>
  <si>
    <t>Equity per share, EUR</t>
  </si>
  <si>
    <t>Return on equity, ROE, %</t>
  </si>
  <si>
    <t>Return on invested capital, ROI, %</t>
  </si>
  <si>
    <t>Net interest-bearing liabilities, EUR 1000</t>
  </si>
  <si>
    <t>Average number of employees in full-time equivalents</t>
  </si>
  <si>
    <t>Total number of full-time and part-time employees at end of period</t>
  </si>
  <si>
    <t>Number of outstanding shares adjusted for issues, 1000 shares</t>
  </si>
  <si>
    <t xml:space="preserve">  average during the period</t>
  </si>
  <si>
    <t xml:space="preserve">  at end of period</t>
  </si>
  <si>
    <t xml:space="preserve">  average during the period, diluted</t>
  </si>
  <si>
    <t>CONSOLIDATED STATEMENT OF CASH FLOWS</t>
  </si>
  <si>
    <t>Cash flows from operating activities</t>
  </si>
  <si>
    <t>Adjustments</t>
  </si>
  <si>
    <t>Depreciation, amortisation and impairment</t>
  </si>
  <si>
    <t>Finance income and costs</t>
  </si>
  <si>
    <t>Gain on sale of shares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</si>
  <si>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</si>
  <si>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</si>
  <si>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</si>
  <si>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</si>
  <si>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</si>
  <si>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</si>
  <si>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</si>
  <si>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</si>
  <si>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</si>
  <si>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</si>
  <si>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</si>
  <si>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Proceeds from sale of subsidiaries and businesses, net of sold cash</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</si>
  <si>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</si>
  <si>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</si>
  <si>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</si>
  <si>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</si>
  <si>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</si>
  <si>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</si>
  <si>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</si>
  <si>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Cash flows from financing activities</t>
  </si>
  <si>
    <t>Change in short-term borrowings</t>
  </si>
  <si>
    <t>Proceeds from long-term borrowings</t>
  </si>
  <si>
    <t>Repayments of long-term borrowings</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</si>
  <si>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</si>
  <si>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</si>
  <si>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</si>
  <si>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</si>
  <si>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</si>
  <si>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</si>
  <si>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</si>
  <si>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Certificates of deposit</t>
  </si>
  <si>
    <t>Total</t>
  </si>
  <si>
    <t>Environmental Services</t>
  </si>
  <si>
    <t>Renewable Energy Sources</t>
  </si>
  <si>
    <t>Eliminations</t>
  </si>
  <si>
    <t>L&amp;T total</t>
  </si>
  <si>
    <t>Cleaning and Office 
Support Services</t>
  </si>
  <si>
    <t>Property Maintenance</t>
  </si>
  <si>
    <t>SEGMENT INFORMATION</t>
  </si>
  <si>
    <t>NET SALES</t>
  </si>
  <si>
    <t>External</t>
  </si>
  <si>
    <t>Inter-division</t>
  </si>
  <si>
    <t>Total net sales, change %</t>
  </si>
  <si>
    <t>Group admin. and other</t>
  </si>
  <si>
    <t>Finance costs, net</t>
  </si>
  <si>
    <t>OTHER SEGMENT INFORMATION</t>
  </si>
  <si>
    <t>Assets</t>
  </si>
  <si>
    <t>Unallocated assets</t>
  </si>
  <si>
    <t>Unallocated liabilities</t>
  </si>
  <si>
    <t>EUR 1000</t>
  </si>
  <si>
    <t>Capital expenditure</t>
  </si>
  <si>
    <t>Depreciation and amortisation</t>
  </si>
  <si>
    <t>As of 1 June 2009, business operations were regrouped into three divisions: Environmental Services, Property and Office Support Services and Renewable Energy Sources (L&amp;T Biowatti). The company’s internal reporting, as well as the segments reported externally, were changed to reflect the new divisions at the beginning of 2010. As of 1 July 2010, Property and Office Support Services was divided into two divisions: Cleaning and Office Support Services and Property Maintenance. Comparative figures have been restated accordingly.</t>
  </si>
  <si>
    <t>Inter-division net sales</t>
  </si>
  <si>
    <t>Operating margin</t>
  </si>
  <si>
    <t>CHANGES IN INTANGIBLE ASSETS</t>
  </si>
  <si>
    <t>Carrying amount at beginning of period</t>
  </si>
  <si>
    <t>Business acquisitions</t>
  </si>
  <si>
    <t>Other capital expenditure</t>
  </si>
  <si>
    <t>Disposals</t>
  </si>
  <si>
    <t>Amortisation and impairment</t>
  </si>
  <si>
    <t>Transfers between items</t>
  </si>
  <si>
    <t>Exchange differences</t>
  </si>
  <si>
    <t>Carrying amount at end of period</t>
  </si>
  <si>
    <t>CHANGES IN PROPERTY, PLANT AND EQUIPMENT</t>
  </si>
  <si>
    <t>Depreciation and impairment</t>
  </si>
  <si>
    <t>CAPITAL COMMITMENTS</t>
  </si>
  <si>
    <t xml:space="preserve">The Group’s share of capital commitments of </t>
  </si>
  <si>
    <t>joint ventures</t>
  </si>
  <si>
    <t>RELATED-PARTY TRANSACTIONS</t>
  </si>
  <si>
    <t>(joint ventures)</t>
  </si>
  <si>
    <t xml:space="preserve">EUR 1 000 </t>
  </si>
  <si>
    <t>Sales</t>
  </si>
  <si>
    <t>Interest income</t>
  </si>
  <si>
    <t>Non-current receivables</t>
  </si>
  <si>
    <t>Capital loan receivable</t>
  </si>
  <si>
    <t>Current receivables</t>
  </si>
  <si>
    <t>Trade receivables</t>
  </si>
  <si>
    <t>Loan receivables</t>
  </si>
  <si>
    <t>CONTINGENT LIABILITIES</t>
  </si>
  <si>
    <t>Securities for own commitments</t>
  </si>
  <si>
    <t>Mortgages on rights of tenancy</t>
  </si>
  <si>
    <t>Company mortgages</t>
  </si>
  <si>
    <t>Other securities</t>
  </si>
  <si>
    <t>Bank guarantees required for environmental permits</t>
  </si>
  <si>
    <t>Other securities are security deposits.</t>
  </si>
  <si>
    <t>The Group has given no pledges, mortgages or guarantees on behalf of outsiders.</t>
  </si>
  <si>
    <t>Operating lease liabilities</t>
  </si>
  <si>
    <t>Maturity not later than one year</t>
  </si>
  <si>
    <t>Maturity later than one year and not later than five years</t>
  </si>
  <si>
    <t>Maturity later than five years</t>
  </si>
  <si>
    <t>Derivative financial instruments</t>
  </si>
  <si>
    <t>Interest rate swaps</t>
  </si>
  <si>
    <t>Nominal values of interest rate swaps</t>
  </si>
  <si>
    <t>Fair value</t>
  </si>
  <si>
    <t>The interest rate swaps are used to hedge cash flow related to a floating rate loan, and hedge accounting under IAS 39 has been applied to it. The hedges have been effective, and the changes in the fair values are shown in the consolidated statement of comprehensive income for the period. The fair values of the interest rate swaps are based on the market data at the balance sheet date.</t>
  </si>
  <si>
    <t>Equity at 30 September 2010</t>
  </si>
  <si>
    <t>Equity at 30 September 2009</t>
  </si>
  <si>
    <t>Restructuring costs</t>
  </si>
  <si>
    <t>Equity ratio, %</t>
  </si>
  <si>
    <t>Gearing, %</t>
  </si>
  <si>
    <t>*  EVA = operating profit - cost calculated on invested capital (average of four quarters) before taxes. WACC: 2010 8.7%, 2009 9.4%</t>
  </si>
  <si>
    <t>OPERATING PROFIT</t>
  </si>
  <si>
    <t>INCOME STATEMENT BY QUARTER</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</si>
</sst>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dd\.mm\.yyyy"/>
    <numFmt numFmtId="173" formatCode="#,##0.0"/>
    <numFmt numFmtId="174" formatCode="#,##0.000"/>
    <numFmt numFmtId="175" formatCode="0.0"/>
    <numFmt numFmtId="176" formatCode="#,##0.0000"/>
    <numFmt numFmtId="177" formatCode="0.00000000"/>
    <numFmt numFmtId="178" formatCode="0.0000000"/>
    <numFmt numFmtId="179" formatCode="0.000000"/>
    <numFmt numFmtId="180" formatCode="0.00000"/>
    <numFmt numFmtId="181" formatCode="0.0000"/>
    <numFmt numFmtId="182" formatCode="0.000"/>
    <numFmt numFmtId="183" formatCode="0.0000000000"/>
    <numFmt numFmtId="184" formatCode="0.000000000"/>
    <numFmt numFmtId="185" formatCode="0.00000000000"/>
    <numFmt numFmtId="186" formatCode="0.000000000000"/>
    <numFmt numFmtId="187" formatCode="0.0000000000000"/>
    <numFmt numFmtId="188" formatCode="#,##0.00000"/>
    <numFmt numFmtId="189" formatCode="#,##0_ ;\-#,##0\ "/>
    <numFmt numFmtId="190" formatCode="#,##0_ ;[Red]\-#,##0\ "/>
    <numFmt numFmtId="191" formatCode="#,##0.00_ ;\-#,##0.00\ "/>
    <numFmt numFmtId="192" formatCode="#,##0.00_ ;[Red]\-#,##0.00\ "/>
    <numFmt numFmtId="193" formatCode="0%"/>
    <numFmt numFmtId="194" formatCode="0.00%"/>
    <numFmt numFmtId="195" formatCode="\d\.m\.\y\y\y\y"/>
    <numFmt numFmtId="196" formatCode="\d\.mm\.\y\y"/>
    <numFmt numFmtId="197" formatCode="\d\.mm"/>
    <numFmt numFmtId="198" formatCode="mm\.\y\y"/>
    <numFmt numFmtId="199" formatCode="\d\.m\.\y\y\y\y\ \h:mm"/>
    <numFmt numFmtId="200" formatCode="#,##0;\-#,##0"/>
    <numFmt numFmtId="201" formatCode="#,##0;[Red]\-#,##0"/>
    <numFmt numFmtId="202" formatCode="#,##0.00;\-#,##0.00"/>
    <numFmt numFmtId="203" formatCode="#,##0.00;[Red]\-#,##0.00"/>
    <numFmt numFmtId="204" formatCode="00"/>
    <numFmt numFmtId="205" formatCode="\+\ 0.0"/>
    <numFmt numFmtId="206" formatCode="0.0\ %"/>
    <numFmt numFmtId="207" formatCode="0.000E+00"/>
    <numFmt numFmtId="208" formatCode="0.0000E+00"/>
    <numFmt numFmtId="209" formatCode="dd/mm/yyyy"/>
    <numFmt numFmtId="210" formatCode="00.0"/>
    <numFmt numFmtId="211" formatCode="d\.m\.yyyy"/>
    <numFmt numFmtId="212" formatCode="&quot;Kyllä&quot;;&quot;Kyllä&quot;;&quot;Ei&quot;"/>
    <numFmt numFmtId="213" formatCode="&quot;Tosi&quot;;&quot;Tosi&quot;;&quot;Epätosi&quot;"/>
    <numFmt numFmtId="214" formatCode="&quot;Käytössä&quot;;&quot;Käytössä&quot;;&quot;Ei käytössä&quot;"/>
    <numFmt numFmtId="215" formatCode="[$-40B]d\.\ mmmm&quot;ta &quot;yyyy"/>
    <numFmt numFmtId="216" formatCode="#,##0\ &quot;eur&quot;;\-#,##0\ &quot;eur&quot;"/>
    <numFmt numFmtId="217" formatCode="#,##0\ &quot;eur&quot;;[Red]\-#,##0\ &quot;eur&quot;"/>
    <numFmt numFmtId="218" formatCode="#,##0.00\ &quot;eur&quot;;\-#,##0.00\ &quot;eur&quot;"/>
    <numFmt numFmtId="219" formatCode="#,##0.00\ &quot;eur&quot;;[Red]\-#,##0.00\ &quot;eur&quot;"/>
    <numFmt numFmtId="220" formatCode="_-* #,##0\ &quot;eur&quot;_-;\-* #,##0\ &quot;eur&quot;_-;_-* &quot;-&quot;\ &quot;eur&quot;_-;_-@_-"/>
    <numFmt numFmtId="221" formatCode="_-* #,##0\ _e_u_r_-;\-* #,##0\ _e_u_r_-;_-* &quot;-&quot;\ _e_u_r_-;_-@_-"/>
    <numFmt numFmtId="222" formatCode="_-* #,##0.00\ &quot;eur&quot;_-;\-* #,##0.00\ &quot;eur&quot;_-;_-* &quot;-&quot;??\ &quot;eur&quot;_-;_-@_-"/>
    <numFmt numFmtId="223" formatCode="_-* #,##0.00\ _e_u_r_-;\-* #,##0.00\ _e_u_r_-;_-* &quot;-&quot;??\ _e_u_r_-;_-@_-"/>
    <numFmt numFmtId="224" formatCode="mmm/yyyy"/>
    <numFmt numFmtId="225" formatCode="dd\.mm\.yy"/>
    <numFmt numFmtId="226" formatCode="#,##0.000000"/>
    <numFmt numFmtId="227" formatCode="#,##0.0000000"/>
  </numFmts>
  <fonts count="43">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2"/>
      <name val="Arial"/>
      <family val="0"/>
    </font>
    <font>
      <sz val="8"/>
      <name val="MS Sans Serif"/>
      <family val="0"/>
    </font>
    <font>
      <b/>
      <sz val="12"/>
      <name val="Arial"/>
      <family val="2"/>
    </font>
    <font>
      <sz val="10"/>
      <name val="Arial"/>
      <family val="2"/>
    </font>
    <font>
      <sz val="8"/>
      <name val="Arial"/>
      <family val="2"/>
    </font>
    <font>
      <b/>
      <sz val="10"/>
      <name val="Arial"/>
      <family val="2"/>
    </font>
    <font>
      <b/>
      <sz val="10"/>
      <color indexed="10"/>
      <name val="Arial"/>
      <family val="2"/>
    </font>
    <font>
      <sz val="10"/>
      <color indexed="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sz val="12"/>
      <color indexed="10"/>
      <name val="Arial"/>
      <family val="2"/>
    </font>
    <font>
      <sz val="9"/>
      <name val="Arial"/>
      <family val="2"/>
    </font>
    <font>
      <sz val="9"/>
      <name val="MS Sans Serif"/>
      <family val="0"/>
    </font>
    <font>
      <sz val="10"/>
      <color indexed="10"/>
      <name val="MS Sans Serif"/>
      <family val="0"/>
    </font>
    <font>
      <b/>
      <sz val="9"/>
      <name val="Arial"/>
      <family val="2"/>
    </font>
    <font>
      <b/>
      <sz val="9"/>
      <color indexed="10"/>
      <name val="Arial"/>
      <family val="2"/>
    </font>
    <font>
      <sz val="9"/>
      <color indexed="10"/>
      <name val="Arial"/>
      <family val="2"/>
    </font>
    <font>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4" fillId="0" borderId="0" applyNumberFormat="0" applyFill="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90" fontId="0" fillId="0" borderId="0" applyFont="0" applyFill="0" applyBorder="0" applyAlignment="0" applyProtection="0"/>
    <xf numFmtId="192"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0"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171" fontId="6"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167" fontId="0" fillId="0" borderId="0" applyFont="0" applyFill="0" applyBorder="0" applyAlignment="0" applyProtection="0"/>
    <xf numFmtId="0" fontId="32" fillId="0" borderId="0" applyNumberFormat="0" applyFill="0" applyBorder="0" applyAlignment="0" applyProtection="0"/>
  </cellStyleXfs>
  <cellXfs count="504">
    <xf numFmtId="0" fontId="0" fillId="0" borderId="0" xfId="0" applyAlignment="1">
      <alignment/>
    </xf>
    <xf numFmtId="0" fontId="8" fillId="0" borderId="0" xfId="58" applyFont="1">
      <alignment/>
      <protection/>
    </xf>
    <xf numFmtId="0" fontId="9" fillId="0" borderId="0" xfId="58" applyFont="1">
      <alignment/>
      <protection/>
    </xf>
    <xf numFmtId="0" fontId="10" fillId="0" borderId="0" xfId="58" applyFont="1">
      <alignment/>
      <protection/>
    </xf>
    <xf numFmtId="0" fontId="11" fillId="0" borderId="0" xfId="58" applyFont="1">
      <alignment/>
      <protection/>
    </xf>
    <xf numFmtId="3" fontId="9" fillId="0" borderId="0" xfId="58" applyNumberFormat="1" applyFont="1">
      <alignment/>
      <protection/>
    </xf>
    <xf numFmtId="0" fontId="9" fillId="0" borderId="10" xfId="58" applyFont="1" applyBorder="1" applyAlignment="1">
      <alignment horizontal="left"/>
      <protection/>
    </xf>
    <xf numFmtId="0" fontId="9" fillId="0" borderId="0" xfId="58" applyFont="1" applyAlignment="1">
      <alignment horizontal="left"/>
      <protection/>
    </xf>
    <xf numFmtId="0" fontId="9" fillId="0" borderId="0" xfId="58" applyFont="1" applyBorder="1" applyAlignment="1">
      <alignment horizontal="left"/>
      <protection/>
    </xf>
    <xf numFmtId="0" fontId="11" fillId="0" borderId="0" xfId="58" applyFont="1" applyBorder="1" applyAlignment="1">
      <alignment horizontal="left"/>
      <protection/>
    </xf>
    <xf numFmtId="0" fontId="11" fillId="0" borderId="0" xfId="58" applyFont="1" applyBorder="1">
      <alignment/>
      <protection/>
    </xf>
    <xf numFmtId="0" fontId="11" fillId="0" borderId="0" xfId="58" applyFont="1" applyAlignment="1">
      <alignment horizontal="left"/>
      <protection/>
    </xf>
    <xf numFmtId="0" fontId="9" fillId="0" borderId="0" xfId="58" applyFont="1" applyBorder="1" applyAlignment="1" quotePrefix="1">
      <alignment horizontal="left"/>
      <protection/>
    </xf>
    <xf numFmtId="0" fontId="9" fillId="0" borderId="0" xfId="58" applyFont="1" applyAlignment="1" quotePrefix="1">
      <alignment horizontal="left" indent="1"/>
      <protection/>
    </xf>
    <xf numFmtId="0" fontId="9" fillId="0" borderId="10" xfId="58" applyFont="1" applyBorder="1" applyAlignment="1" quotePrefix="1">
      <alignment horizontal="left" indent="1"/>
      <protection/>
    </xf>
    <xf numFmtId="0" fontId="9" fillId="0" borderId="0" xfId="58" applyFont="1" applyAlignment="1">
      <alignment horizontal="left" indent="1"/>
      <protection/>
    </xf>
    <xf numFmtId="0" fontId="11" fillId="0" borderId="11" xfId="58" applyFont="1" applyBorder="1" applyAlignment="1">
      <alignment horizontal="left"/>
      <protection/>
    </xf>
    <xf numFmtId="0" fontId="9" fillId="0" borderId="0" xfId="58" applyFont="1" applyBorder="1">
      <alignment/>
      <protection/>
    </xf>
    <xf numFmtId="0" fontId="9" fillId="0" borderId="10" xfId="58" applyFont="1" applyBorder="1" applyAlignment="1">
      <alignment horizontal="left" indent="1"/>
      <protection/>
    </xf>
    <xf numFmtId="0" fontId="11" fillId="0" borderId="0" xfId="58" applyFont="1" applyAlignment="1">
      <alignment horizontal="left" indent="1"/>
      <protection/>
    </xf>
    <xf numFmtId="0" fontId="9" fillId="0" borderId="0" xfId="66">
      <alignment/>
      <protection/>
    </xf>
    <xf numFmtId="3" fontId="9" fillId="0" borderId="0" xfId="66" applyNumberFormat="1">
      <alignment/>
      <protection/>
    </xf>
    <xf numFmtId="0" fontId="8" fillId="0" borderId="0" xfId="70" applyFont="1" applyBorder="1">
      <alignment/>
      <protection/>
    </xf>
    <xf numFmtId="0" fontId="9" fillId="0" borderId="0" xfId="66" applyFont="1" applyBorder="1" applyAlignment="1" quotePrefix="1">
      <alignment horizontal="left"/>
      <protection/>
    </xf>
    <xf numFmtId="0" fontId="11" fillId="0" borderId="0" xfId="66" applyFont="1">
      <alignment/>
      <protection/>
    </xf>
    <xf numFmtId="0" fontId="9" fillId="0" borderId="0" xfId="66" applyFont="1">
      <alignment/>
      <protection/>
    </xf>
    <xf numFmtId="0" fontId="9" fillId="0" borderId="10" xfId="66" applyFont="1" applyBorder="1">
      <alignment/>
      <protection/>
    </xf>
    <xf numFmtId="0" fontId="9" fillId="0" borderId="0" xfId="66" applyFont="1">
      <alignment/>
      <protection/>
    </xf>
    <xf numFmtId="0" fontId="9" fillId="0" borderId="0" xfId="66" applyFont="1" applyAlignment="1">
      <alignment horizontal="left" indent="1"/>
      <protection/>
    </xf>
    <xf numFmtId="0" fontId="9" fillId="0" borderId="10" xfId="66" applyFont="1" applyBorder="1" applyAlignment="1">
      <alignment horizontal="left" indent="1"/>
      <protection/>
    </xf>
    <xf numFmtId="0" fontId="9" fillId="0" borderId="0" xfId="66" applyFont="1" applyBorder="1">
      <alignment/>
      <protection/>
    </xf>
    <xf numFmtId="0" fontId="9" fillId="0" borderId="0" xfId="66" applyFont="1" applyAlignment="1">
      <alignment horizontal="left" indent="1"/>
      <protection/>
    </xf>
    <xf numFmtId="0" fontId="9" fillId="0" borderId="0" xfId="66" applyBorder="1">
      <alignment/>
      <protection/>
    </xf>
    <xf numFmtId="0" fontId="9" fillId="0" borderId="10" xfId="66" applyFont="1" applyBorder="1" applyAlignment="1">
      <alignment horizontal="left" indent="1"/>
      <protection/>
    </xf>
    <xf numFmtId="0" fontId="11" fillId="0" borderId="0" xfId="66" applyFont="1" applyBorder="1">
      <alignment/>
      <protection/>
    </xf>
    <xf numFmtId="0" fontId="9" fillId="0" borderId="0" xfId="71" applyFont="1" applyAlignment="1">
      <alignment horizontal="left"/>
      <protection/>
    </xf>
    <xf numFmtId="0" fontId="9" fillId="0" borderId="0" xfId="71" applyFont="1">
      <alignment/>
      <protection/>
    </xf>
    <xf numFmtId="0" fontId="0" fillId="0" borderId="0" xfId="71">
      <alignment/>
      <protection/>
    </xf>
    <xf numFmtId="0" fontId="11" fillId="0" borderId="0" xfId="71" applyFont="1" applyBorder="1">
      <alignment/>
      <protection/>
    </xf>
    <xf numFmtId="0" fontId="0" fillId="0" borderId="10" xfId="71" applyBorder="1">
      <alignment/>
      <protection/>
    </xf>
    <xf numFmtId="0" fontId="9" fillId="0" borderId="0" xfId="71" applyFont="1" applyBorder="1">
      <alignment/>
      <protection/>
    </xf>
    <xf numFmtId="4" fontId="9" fillId="0" borderId="0" xfId="71" applyNumberFormat="1" applyFont="1" applyAlignment="1" applyProtection="1">
      <alignment horizontal="right"/>
      <protection/>
    </xf>
    <xf numFmtId="173" fontId="1" fillId="0" borderId="0" xfId="71" applyNumberFormat="1" applyFont="1" applyAlignment="1">
      <alignment horizontal="right"/>
      <protection/>
    </xf>
    <xf numFmtId="0" fontId="9" fillId="0" borderId="0" xfId="71" applyFont="1" applyAlignment="1" quotePrefix="1">
      <alignment horizontal="left"/>
      <protection/>
    </xf>
    <xf numFmtId="4" fontId="9" fillId="0" borderId="0" xfId="71" applyNumberFormat="1" applyFont="1">
      <alignment/>
      <protection/>
    </xf>
    <xf numFmtId="4" fontId="12" fillId="0" borderId="0" xfId="71" applyNumberFormat="1" applyFont="1">
      <alignment/>
      <protection/>
    </xf>
    <xf numFmtId="173" fontId="9" fillId="0" borderId="0" xfId="71" applyNumberFormat="1" applyFont="1">
      <alignment/>
      <protection/>
    </xf>
    <xf numFmtId="173" fontId="12" fillId="0" borderId="0" xfId="71" applyNumberFormat="1" applyFont="1">
      <alignment/>
      <protection/>
    </xf>
    <xf numFmtId="3" fontId="9" fillId="0" borderId="0" xfId="71" applyNumberFormat="1" applyFont="1" applyAlignment="1" quotePrefix="1">
      <alignment horizontal="right"/>
      <protection/>
    </xf>
    <xf numFmtId="3" fontId="9" fillId="0" borderId="0" xfId="71" applyNumberFormat="1" applyFont="1" applyAlignment="1">
      <alignment horizontal="right"/>
      <protection/>
    </xf>
    <xf numFmtId="0" fontId="9" fillId="0" borderId="0" xfId="65" applyFont="1" applyAlignment="1">
      <alignment horizontal="left"/>
      <protection/>
    </xf>
    <xf numFmtId="0" fontId="9" fillId="0" borderId="0" xfId="67" applyFont="1">
      <alignment/>
      <protection/>
    </xf>
    <xf numFmtId="0" fontId="11" fillId="0" borderId="0" xfId="67" applyFont="1">
      <alignment/>
      <protection/>
    </xf>
    <xf numFmtId="0" fontId="11" fillId="0" borderId="0" xfId="65" applyFont="1">
      <alignment/>
      <protection/>
    </xf>
    <xf numFmtId="0" fontId="9" fillId="0" borderId="0" xfId="65" applyFont="1">
      <alignment/>
      <protection/>
    </xf>
    <xf numFmtId="0" fontId="9" fillId="0" borderId="0" xfId="65" applyFont="1" applyBorder="1">
      <alignment/>
      <protection/>
    </xf>
    <xf numFmtId="0" fontId="9" fillId="0" borderId="0" xfId="69" applyFont="1">
      <alignment/>
      <protection/>
    </xf>
    <xf numFmtId="3" fontId="9" fillId="0" borderId="0" xfId="65" applyNumberFormat="1" applyFont="1">
      <alignment/>
      <protection/>
    </xf>
    <xf numFmtId="0" fontId="9" fillId="0" borderId="10" xfId="69" applyFont="1" applyBorder="1">
      <alignment/>
      <protection/>
    </xf>
    <xf numFmtId="3" fontId="9" fillId="0" borderId="0" xfId="67" applyNumberFormat="1" applyFont="1">
      <alignment/>
      <protection/>
    </xf>
    <xf numFmtId="0" fontId="9" fillId="0" borderId="0" xfId="67" applyFont="1" applyBorder="1">
      <alignment/>
      <protection/>
    </xf>
    <xf numFmtId="0" fontId="9" fillId="0" borderId="10" xfId="67" applyFont="1" applyBorder="1">
      <alignment/>
      <protection/>
    </xf>
    <xf numFmtId="0" fontId="11" fillId="0" borderId="0" xfId="67" applyFont="1" applyBorder="1" applyAlignment="1" quotePrefix="1">
      <alignment horizontal="right"/>
      <protection/>
    </xf>
    <xf numFmtId="174" fontId="9" fillId="0" borderId="0" xfId="67" applyNumberFormat="1" applyFont="1">
      <alignment/>
      <protection/>
    </xf>
    <xf numFmtId="176" fontId="9" fillId="0" borderId="0" xfId="67" applyNumberFormat="1" applyFont="1">
      <alignment/>
      <protection/>
    </xf>
    <xf numFmtId="173" fontId="9" fillId="0" borderId="0" xfId="65" applyNumberFormat="1" applyFont="1" applyBorder="1">
      <alignment/>
      <protection/>
    </xf>
    <xf numFmtId="0" fontId="11" fillId="0" borderId="0" xfId="68" applyFont="1">
      <alignment/>
      <protection/>
    </xf>
    <xf numFmtId="0" fontId="9" fillId="0" borderId="0" xfId="68">
      <alignment/>
      <protection/>
    </xf>
    <xf numFmtId="6" fontId="9" fillId="0" borderId="10" xfId="68" applyNumberFormat="1" applyFont="1" applyBorder="1" applyAlignment="1">
      <alignment horizontal="left"/>
      <protection/>
    </xf>
    <xf numFmtId="0" fontId="9" fillId="0" borderId="0" xfId="68" applyFont="1">
      <alignment/>
      <protection/>
    </xf>
    <xf numFmtId="3" fontId="9" fillId="0" borderId="0" xfId="73" applyNumberFormat="1" applyFont="1">
      <alignment/>
      <protection/>
    </xf>
    <xf numFmtId="6" fontId="9" fillId="0" borderId="0" xfId="68" applyNumberFormat="1" applyFont="1" applyBorder="1" applyAlignment="1">
      <alignment horizontal="left"/>
      <protection/>
    </xf>
    <xf numFmtId="0" fontId="9" fillId="0" borderId="0" xfId="68" applyFont="1">
      <alignment/>
      <protection/>
    </xf>
    <xf numFmtId="3" fontId="9" fillId="0" borderId="0" xfId="71" applyNumberFormat="1" applyFont="1" applyFill="1" applyAlignment="1" quotePrefix="1">
      <alignment horizontal="right"/>
      <protection/>
    </xf>
    <xf numFmtId="3" fontId="9" fillId="0" borderId="0" xfId="65" applyNumberFormat="1" applyFont="1" applyFill="1">
      <alignment/>
      <protection/>
    </xf>
    <xf numFmtId="3" fontId="9" fillId="0" borderId="10" xfId="65" applyNumberFormat="1" applyFont="1" applyFill="1" applyBorder="1">
      <alignment/>
      <protection/>
    </xf>
    <xf numFmtId="0" fontId="9" fillId="0" borderId="0" xfId="74">
      <alignment/>
      <protection/>
    </xf>
    <xf numFmtId="164" fontId="9" fillId="0" borderId="10" xfId="58" applyNumberFormat="1" applyFont="1" applyBorder="1">
      <alignment/>
      <protection/>
    </xf>
    <xf numFmtId="0" fontId="9" fillId="0" borderId="0" xfId="74" applyFont="1">
      <alignment/>
      <protection/>
    </xf>
    <xf numFmtId="0" fontId="9" fillId="0" borderId="0" xfId="58" applyFont="1" applyBorder="1" applyAlignment="1">
      <alignment horizontal="left" vertical="center"/>
      <protection/>
    </xf>
    <xf numFmtId="0" fontId="0" fillId="0" borderId="0" xfId="0" applyAlignment="1">
      <alignment vertical="center"/>
    </xf>
    <xf numFmtId="0" fontId="9" fillId="0" borderId="0" xfId="74" applyFont="1" applyBorder="1">
      <alignment/>
      <protection/>
    </xf>
    <xf numFmtId="0" fontId="11" fillId="0" borderId="0" xfId="74" applyFont="1">
      <alignment/>
      <protection/>
    </xf>
    <xf numFmtId="0" fontId="13" fillId="0" borderId="0" xfId="66" applyFont="1">
      <alignment/>
      <protection/>
    </xf>
    <xf numFmtId="4" fontId="9" fillId="0" borderId="0" xfId="71" applyNumberFormat="1" applyFont="1" applyFill="1">
      <alignment/>
      <protection/>
    </xf>
    <xf numFmtId="0" fontId="8" fillId="0" borderId="0" xfId="71" applyFont="1" applyBorder="1">
      <alignment/>
      <protection/>
    </xf>
    <xf numFmtId="3" fontId="9" fillId="0" borderId="0" xfId="61" applyNumberFormat="1" applyFont="1" applyBorder="1" applyAlignment="1" applyProtection="1">
      <alignment horizontal="right"/>
      <protection/>
    </xf>
    <xf numFmtId="3" fontId="11" fillId="0" borderId="0" xfId="61" applyNumberFormat="1" applyFont="1" applyBorder="1" applyAlignment="1" applyProtection="1">
      <alignment horizontal="right"/>
      <protection/>
    </xf>
    <xf numFmtId="0" fontId="9" fillId="0" borderId="0" xfId="61" applyFont="1" applyBorder="1">
      <alignment/>
      <protection/>
    </xf>
    <xf numFmtId="3" fontId="14" fillId="0" borderId="0" xfId="61" applyNumberFormat="1" applyFont="1" applyBorder="1" applyAlignment="1" applyProtection="1">
      <alignment horizontal="right"/>
      <protection/>
    </xf>
    <xf numFmtId="3" fontId="11" fillId="0" borderId="0" xfId="61" applyNumberFormat="1" applyFont="1" applyBorder="1">
      <alignment/>
      <protection/>
    </xf>
    <xf numFmtId="2" fontId="9" fillId="0" borderId="0" xfId="61" applyNumberFormat="1" applyFont="1" applyBorder="1">
      <alignment/>
      <protection/>
    </xf>
    <xf numFmtId="0" fontId="9" fillId="0" borderId="0" xfId="61" applyFont="1" applyBorder="1" applyAlignment="1" applyProtection="1">
      <alignment horizontal="left"/>
      <protection/>
    </xf>
    <xf numFmtId="0" fontId="11" fillId="0" borderId="0" xfId="61" applyFont="1" applyBorder="1" applyAlignment="1" applyProtection="1">
      <alignment horizontal="left"/>
      <protection/>
    </xf>
    <xf numFmtId="0" fontId="11" fillId="0" borderId="0" xfId="61" applyFont="1" applyBorder="1" applyAlignment="1" applyProtection="1" quotePrefix="1">
      <alignment horizontal="left"/>
      <protection/>
    </xf>
    <xf numFmtId="0" fontId="11" fillId="0" borderId="0" xfId="61" applyFont="1" applyBorder="1">
      <alignment/>
      <protection/>
    </xf>
    <xf numFmtId="0" fontId="11" fillId="0" borderId="0" xfId="58" applyFont="1" applyBorder="1" applyAlignment="1">
      <alignment wrapText="1"/>
      <protection/>
    </xf>
    <xf numFmtId="3" fontId="9" fillId="0" borderId="0" xfId="58" applyNumberFormat="1" applyFont="1" applyFill="1">
      <alignment/>
      <protection/>
    </xf>
    <xf numFmtId="3" fontId="9" fillId="0" borderId="10" xfId="58" applyNumberFormat="1" applyFont="1" applyFill="1" applyBorder="1">
      <alignment/>
      <protection/>
    </xf>
    <xf numFmtId="3" fontId="9" fillId="0" borderId="0" xfId="58" applyNumberFormat="1" applyFont="1" applyFill="1" applyBorder="1">
      <alignment/>
      <protection/>
    </xf>
    <xf numFmtId="0" fontId="9" fillId="0" borderId="0" xfId="58" applyFont="1" applyFill="1">
      <alignment/>
      <protection/>
    </xf>
    <xf numFmtId="3" fontId="9" fillId="0" borderId="12" xfId="58" applyNumberFormat="1" applyFont="1" applyFill="1" applyBorder="1">
      <alignment/>
      <protection/>
    </xf>
    <xf numFmtId="0" fontId="9" fillId="0" borderId="0" xfId="58" applyFont="1" applyFill="1" applyBorder="1">
      <alignment/>
      <protection/>
    </xf>
    <xf numFmtId="14" fontId="11" fillId="0" borderId="10" xfId="60" applyNumberFormat="1" applyFont="1" applyFill="1" applyBorder="1" applyAlignment="1" quotePrefix="1">
      <alignment horizontal="right"/>
      <protection/>
    </xf>
    <xf numFmtId="3" fontId="9" fillId="0" borderId="11" xfId="58" applyNumberFormat="1" applyFont="1" applyFill="1" applyBorder="1">
      <alignment/>
      <protection/>
    </xf>
    <xf numFmtId="4" fontId="9" fillId="0" borderId="0" xfId="66" applyNumberFormat="1" applyFill="1">
      <alignment/>
      <protection/>
    </xf>
    <xf numFmtId="3" fontId="9" fillId="0" borderId="0" xfId="66" applyNumberFormat="1" applyFill="1">
      <alignment/>
      <protection/>
    </xf>
    <xf numFmtId="3" fontId="9" fillId="0" borderId="10" xfId="66" applyNumberFormat="1" applyFont="1" applyFill="1" applyBorder="1">
      <alignment/>
      <protection/>
    </xf>
    <xf numFmtId="3" fontId="11" fillId="0" borderId="0" xfId="66" applyNumberFormat="1" applyFont="1" applyFill="1">
      <alignment/>
      <protection/>
    </xf>
    <xf numFmtId="3" fontId="9" fillId="0" borderId="0" xfId="66" applyNumberFormat="1" applyFont="1" applyFill="1">
      <alignment/>
      <protection/>
    </xf>
    <xf numFmtId="3" fontId="9" fillId="0" borderId="0" xfId="66" applyNumberFormat="1" applyFill="1" applyBorder="1">
      <alignment/>
      <protection/>
    </xf>
    <xf numFmtId="3" fontId="9" fillId="0" borderId="0" xfId="66" applyNumberFormat="1" applyFont="1" applyFill="1" applyBorder="1">
      <alignment/>
      <protection/>
    </xf>
    <xf numFmtId="0" fontId="9" fillId="0" borderId="0" xfId="71" applyFont="1" applyFill="1">
      <alignment/>
      <protection/>
    </xf>
    <xf numFmtId="3" fontId="9" fillId="0" borderId="0" xfId="71" applyNumberFormat="1" applyFont="1" applyFill="1" applyAlignment="1">
      <alignment horizontal="right"/>
      <protection/>
    </xf>
    <xf numFmtId="0" fontId="0" fillId="0" borderId="0" xfId="71" applyFill="1">
      <alignment/>
      <protection/>
    </xf>
    <xf numFmtId="4" fontId="11" fillId="0" borderId="0" xfId="66" applyNumberFormat="1" applyFont="1" applyFill="1" applyBorder="1" applyAlignment="1">
      <alignment horizontal="center"/>
      <protection/>
    </xf>
    <xf numFmtId="175" fontId="11" fillId="0" borderId="10" xfId="61" applyNumberFormat="1" applyFont="1" applyBorder="1" applyAlignment="1" applyProtection="1">
      <alignment horizontal="right"/>
      <protection/>
    </xf>
    <xf numFmtId="175" fontId="11" fillId="0" borderId="0" xfId="58" applyNumberFormat="1" applyFont="1" applyBorder="1" applyAlignment="1">
      <alignment horizontal="right"/>
      <protection/>
    </xf>
    <xf numFmtId="0" fontId="9" fillId="0" borderId="0" xfId="61" applyFont="1" applyFill="1" applyBorder="1" applyAlignment="1" applyProtection="1" quotePrefix="1">
      <alignment horizontal="left"/>
      <protection/>
    </xf>
    <xf numFmtId="14" fontId="11" fillId="0" borderId="0" xfId="61" applyNumberFormat="1" applyFont="1" applyFill="1" applyBorder="1" applyAlignment="1" applyProtection="1" quotePrefix="1">
      <alignment horizontal="right"/>
      <protection/>
    </xf>
    <xf numFmtId="0" fontId="9" fillId="0" borderId="0" xfId="61" applyFont="1" applyFill="1" applyBorder="1">
      <alignment/>
      <protection/>
    </xf>
    <xf numFmtId="0" fontId="11" fillId="0" borderId="0" xfId="61" applyFont="1" applyFill="1" applyBorder="1" applyAlignment="1" applyProtection="1" quotePrefix="1">
      <alignment horizontal="right"/>
      <protection/>
    </xf>
    <xf numFmtId="0" fontId="9" fillId="0" borderId="10" xfId="58" applyFont="1" applyFill="1" applyBorder="1" applyAlignment="1">
      <alignment horizontal="left"/>
      <protection/>
    </xf>
    <xf numFmtId="0" fontId="11" fillId="0" borderId="0" xfId="61" applyFont="1" applyFill="1" applyBorder="1" applyAlignment="1" applyProtection="1">
      <alignment horizontal="left"/>
      <protection/>
    </xf>
    <xf numFmtId="3" fontId="11" fillId="0" borderId="0" xfId="61" applyNumberFormat="1" applyFont="1" applyFill="1" applyBorder="1" applyAlignment="1" applyProtection="1">
      <alignment horizontal="right"/>
      <protection/>
    </xf>
    <xf numFmtId="0" fontId="9" fillId="0" borderId="0" xfId="61" applyFont="1" applyFill="1" applyBorder="1" applyAlignment="1" applyProtection="1">
      <alignment horizontal="left"/>
      <protection/>
    </xf>
    <xf numFmtId="3" fontId="9" fillId="0" borderId="0" xfId="61" applyNumberFormat="1" applyFont="1" applyFill="1" applyBorder="1" applyAlignment="1" applyProtection="1">
      <alignment horizontal="right"/>
      <protection/>
    </xf>
    <xf numFmtId="0" fontId="9" fillId="0" borderId="0" xfId="58" applyFont="1" applyFill="1" applyBorder="1" applyAlignment="1">
      <alignment horizontal="left"/>
      <protection/>
    </xf>
    <xf numFmtId="0" fontId="11" fillId="0" borderId="0" xfId="58" applyFont="1" applyFill="1" applyBorder="1" applyAlignment="1">
      <alignment horizontal="left"/>
      <protection/>
    </xf>
    <xf numFmtId="175" fontId="11" fillId="0" borderId="0" xfId="58" applyNumberFormat="1" applyFont="1" applyFill="1" applyBorder="1" applyAlignment="1">
      <alignment horizontal="right"/>
      <protection/>
    </xf>
    <xf numFmtId="175" fontId="11" fillId="0" borderId="0" xfId="58" applyNumberFormat="1" applyFont="1" applyAlignment="1" quotePrefix="1">
      <alignment horizontal="right"/>
      <protection/>
    </xf>
    <xf numFmtId="175" fontId="9" fillId="0" borderId="10" xfId="58" applyNumberFormat="1" applyFont="1" applyBorder="1" applyAlignment="1">
      <alignment horizontal="right"/>
      <protection/>
    </xf>
    <xf numFmtId="175" fontId="9" fillId="0" borderId="0" xfId="58" applyNumberFormat="1" applyFont="1" applyAlignment="1">
      <alignment horizontal="right"/>
      <protection/>
    </xf>
    <xf numFmtId="0" fontId="8" fillId="0" borderId="0" xfId="58" applyFont="1" applyFill="1" applyAlignment="1">
      <alignment horizontal="right"/>
      <protection/>
    </xf>
    <xf numFmtId="0" fontId="11" fillId="0" borderId="0" xfId="58" applyFont="1" applyFill="1" applyAlignment="1">
      <alignment horizontal="right"/>
      <protection/>
    </xf>
    <xf numFmtId="0" fontId="9" fillId="0" borderId="0" xfId="58" applyFont="1" applyFill="1" applyAlignment="1">
      <alignment horizontal="right"/>
      <protection/>
    </xf>
    <xf numFmtId="175" fontId="8" fillId="0" borderId="0" xfId="58" applyNumberFormat="1" applyFont="1" applyAlignment="1">
      <alignment horizontal="right"/>
      <protection/>
    </xf>
    <xf numFmtId="175" fontId="11" fillId="0" borderId="0" xfId="58" applyNumberFormat="1" applyFont="1" applyAlignment="1">
      <alignment horizontal="right"/>
      <protection/>
    </xf>
    <xf numFmtId="175" fontId="11" fillId="0" borderId="0" xfId="58" applyNumberFormat="1" applyFont="1" applyFill="1" applyAlignment="1">
      <alignment horizontal="right"/>
      <protection/>
    </xf>
    <xf numFmtId="175" fontId="9" fillId="0" borderId="0" xfId="58" applyNumberFormat="1" applyFont="1" applyFill="1" applyAlignment="1">
      <alignment horizontal="right"/>
      <protection/>
    </xf>
    <xf numFmtId="175" fontId="9" fillId="0" borderId="10" xfId="58" applyNumberFormat="1" applyFont="1" applyFill="1" applyBorder="1" applyAlignment="1">
      <alignment horizontal="right"/>
      <protection/>
    </xf>
    <xf numFmtId="175" fontId="9" fillId="0" borderId="0" xfId="58" applyNumberFormat="1" applyFont="1" applyFill="1" applyBorder="1" applyAlignment="1">
      <alignment horizontal="right"/>
      <protection/>
    </xf>
    <xf numFmtId="175" fontId="9" fillId="0" borderId="0" xfId="58" applyNumberFormat="1" applyFont="1" applyBorder="1" applyAlignment="1">
      <alignment horizontal="right"/>
      <protection/>
    </xf>
    <xf numFmtId="175" fontId="9" fillId="0" borderId="0" xfId="58" applyNumberFormat="1" applyFont="1" applyAlignment="1" quotePrefix="1">
      <alignment horizontal="right"/>
      <protection/>
    </xf>
    <xf numFmtId="175" fontId="11" fillId="0" borderId="0" xfId="58" applyNumberFormat="1" applyFont="1" applyAlignment="1">
      <alignment horizontal="right" wrapText="1"/>
      <protection/>
    </xf>
    <xf numFmtId="0" fontId="11" fillId="0" borderId="10" xfId="65" applyFont="1" applyFill="1" applyBorder="1" applyAlignment="1" quotePrefix="1">
      <alignment horizontal="right"/>
      <protection/>
    </xf>
    <xf numFmtId="0" fontId="9" fillId="0" borderId="0" xfId="65" applyFont="1" applyFill="1">
      <alignment/>
      <protection/>
    </xf>
    <xf numFmtId="0" fontId="8" fillId="0" borderId="0" xfId="58" applyFont="1" applyFill="1" applyBorder="1">
      <alignment/>
      <protection/>
    </xf>
    <xf numFmtId="0" fontId="11" fillId="0" borderId="0" xfId="58" applyFont="1" applyFill="1" applyBorder="1">
      <alignment/>
      <protection/>
    </xf>
    <xf numFmtId="0" fontId="11" fillId="0" borderId="0" xfId="71" applyFont="1" applyFill="1" applyBorder="1">
      <alignment/>
      <protection/>
    </xf>
    <xf numFmtId="175" fontId="9" fillId="0" borderId="0" xfId="71" applyNumberFormat="1" applyFont="1">
      <alignment/>
      <protection/>
    </xf>
    <xf numFmtId="173" fontId="9" fillId="0" borderId="0" xfId="71" applyNumberFormat="1" applyFont="1" applyAlignment="1" quotePrefix="1">
      <alignment horizontal="right"/>
      <protection/>
    </xf>
    <xf numFmtId="0" fontId="9" fillId="0" borderId="0" xfId="71" applyFont="1" applyAlignment="1">
      <alignment horizontal="right"/>
      <protection/>
    </xf>
    <xf numFmtId="0" fontId="8" fillId="0" borderId="0" xfId="71" applyFont="1" applyBorder="1" applyAlignment="1">
      <alignment horizontal="right"/>
      <protection/>
    </xf>
    <xf numFmtId="0" fontId="11" fillId="0" borderId="0" xfId="71" applyFont="1" applyBorder="1" applyAlignment="1">
      <alignment horizontal="right"/>
      <protection/>
    </xf>
    <xf numFmtId="0" fontId="0" fillId="0" borderId="0" xfId="71" applyAlignment="1">
      <alignment horizontal="right"/>
      <protection/>
    </xf>
    <xf numFmtId="3" fontId="9" fillId="0" borderId="0" xfId="67" applyNumberFormat="1" applyFont="1" applyFill="1" applyAlignment="1" quotePrefix="1">
      <alignment horizontal="right"/>
      <protection/>
    </xf>
    <xf numFmtId="0" fontId="11" fillId="0" borderId="0" xfId="67" applyFont="1" applyFill="1">
      <alignment/>
      <protection/>
    </xf>
    <xf numFmtId="3" fontId="9" fillId="0" borderId="0" xfId="67" applyNumberFormat="1" applyFont="1" applyFill="1">
      <alignment/>
      <protection/>
    </xf>
    <xf numFmtId="3" fontId="9" fillId="0" borderId="0" xfId="67" applyNumberFormat="1" applyFont="1" applyFill="1" applyBorder="1">
      <alignment/>
      <protection/>
    </xf>
    <xf numFmtId="3" fontId="9" fillId="0" borderId="10" xfId="67" applyNumberFormat="1" applyFont="1" applyFill="1" applyBorder="1">
      <alignment/>
      <protection/>
    </xf>
    <xf numFmtId="6" fontId="11" fillId="0" borderId="10" xfId="67" applyNumberFormat="1" applyFont="1" applyFill="1" applyBorder="1" applyAlignment="1" quotePrefix="1">
      <alignment horizontal="right"/>
      <protection/>
    </xf>
    <xf numFmtId="0" fontId="9" fillId="0" borderId="0" xfId="67" applyFont="1" applyFill="1" applyBorder="1">
      <alignment/>
      <protection/>
    </xf>
    <xf numFmtId="0" fontId="9" fillId="0" borderId="0" xfId="67" applyFont="1" applyFill="1">
      <alignment/>
      <protection/>
    </xf>
    <xf numFmtId="175" fontId="9" fillId="0" borderId="0" xfId="67" applyNumberFormat="1" applyFont="1" applyFill="1">
      <alignment/>
      <protection/>
    </xf>
    <xf numFmtId="0" fontId="11" fillId="0" borderId="0" xfId="0" applyFont="1" applyAlignment="1">
      <alignment/>
    </xf>
    <xf numFmtId="0" fontId="9" fillId="0" borderId="0" xfId="0" applyFont="1" applyAlignment="1">
      <alignment/>
    </xf>
    <xf numFmtId="0" fontId="9" fillId="0" borderId="0" xfId="0" applyFont="1" applyBorder="1" applyAlignment="1">
      <alignment/>
    </xf>
    <xf numFmtId="0" fontId="8" fillId="0" borderId="0" xfId="0" applyFont="1" applyAlignment="1">
      <alignment/>
    </xf>
    <xf numFmtId="0" fontId="9" fillId="0" borderId="0" xfId="0" applyFont="1" applyBorder="1" applyAlignment="1" quotePrefix="1">
      <alignment horizontal="center"/>
    </xf>
    <xf numFmtId="0" fontId="9" fillId="0" borderId="0" xfId="0" applyFont="1" applyBorder="1" applyAlignment="1">
      <alignment horizontal="right"/>
    </xf>
    <xf numFmtId="0" fontId="9" fillId="0" borderId="10" xfId="0" applyFont="1" applyBorder="1" applyAlignment="1">
      <alignment/>
    </xf>
    <xf numFmtId="3" fontId="11" fillId="0" borderId="0" xfId="58" applyNumberFormat="1" applyFont="1" applyFill="1" applyBorder="1">
      <alignment/>
      <protection/>
    </xf>
    <xf numFmtId="3" fontId="9" fillId="0" borderId="0" xfId="66" applyNumberFormat="1" applyFont="1" applyFill="1">
      <alignment/>
      <protection/>
    </xf>
    <xf numFmtId="2" fontId="9" fillId="0" borderId="0" xfId="71" applyNumberFormat="1" applyFont="1" applyFill="1" applyAlignment="1">
      <alignment horizontal="right"/>
      <protection/>
    </xf>
    <xf numFmtId="175" fontId="9" fillId="0" borderId="0" xfId="71" applyNumberFormat="1" applyFont="1" applyFill="1" applyAlignment="1">
      <alignment horizontal="right"/>
      <protection/>
    </xf>
    <xf numFmtId="3" fontId="9" fillId="0" borderId="0" xfId="74" applyNumberFormat="1" applyFill="1">
      <alignment/>
      <protection/>
    </xf>
    <xf numFmtId="0" fontId="9" fillId="0" borderId="0" xfId="68" applyFont="1" applyFill="1" applyAlignment="1">
      <alignment horizontal="right"/>
      <protection/>
    </xf>
    <xf numFmtId="0" fontId="13" fillId="0" borderId="0" xfId="68" applyFont="1" applyFill="1" applyAlignment="1">
      <alignment/>
      <protection/>
    </xf>
    <xf numFmtId="3" fontId="9" fillId="0" borderId="0" xfId="68" applyNumberFormat="1" applyFont="1" applyFill="1">
      <alignment/>
      <protection/>
    </xf>
    <xf numFmtId="0" fontId="9" fillId="0" borderId="0" xfId="68" applyFont="1" applyFill="1" applyAlignment="1">
      <alignment/>
      <protection/>
    </xf>
    <xf numFmtId="0" fontId="9" fillId="0" borderId="0" xfId="68" applyFont="1" applyFill="1" applyBorder="1" applyAlignment="1" quotePrefix="1">
      <alignment horizontal="right"/>
      <protection/>
    </xf>
    <xf numFmtId="3" fontId="9" fillId="0" borderId="10" xfId="68" applyNumberFormat="1" applyFont="1" applyFill="1" applyBorder="1">
      <alignment/>
      <protection/>
    </xf>
    <xf numFmtId="0" fontId="9" fillId="0" borderId="0" xfId="68" applyFill="1">
      <alignment/>
      <protection/>
    </xf>
    <xf numFmtId="3" fontId="13" fillId="0" borderId="0" xfId="66" applyNumberFormat="1" applyFont="1">
      <alignment/>
      <protection/>
    </xf>
    <xf numFmtId="3" fontId="9" fillId="0" borderId="0" xfId="74" applyNumberFormat="1">
      <alignment/>
      <protection/>
    </xf>
    <xf numFmtId="0" fontId="9" fillId="0" borderId="0" xfId="65" applyFont="1" applyFill="1" applyAlignment="1">
      <alignment horizontal="right"/>
      <protection/>
    </xf>
    <xf numFmtId="3" fontId="11" fillId="0" borderId="0" xfId="66" applyNumberFormat="1" applyFont="1" applyFill="1">
      <alignment/>
      <protection/>
    </xf>
    <xf numFmtId="3" fontId="0" fillId="0" borderId="0" xfId="0" applyNumberFormat="1" applyAlignment="1">
      <alignment/>
    </xf>
    <xf numFmtId="3" fontId="9" fillId="0" borderId="0" xfId="66" applyNumberFormat="1" applyFont="1" applyFill="1" applyBorder="1">
      <alignment/>
      <protection/>
    </xf>
    <xf numFmtId="4" fontId="9" fillId="0" borderId="0" xfId="66" applyNumberFormat="1" applyFont="1" applyFill="1">
      <alignment/>
      <protection/>
    </xf>
    <xf numFmtId="3" fontId="9" fillId="0" borderId="10" xfId="66" applyNumberFormat="1" applyFont="1" applyFill="1" applyBorder="1">
      <alignment/>
      <protection/>
    </xf>
    <xf numFmtId="0" fontId="9" fillId="0" borderId="0" xfId="65" applyFont="1" applyAlignment="1">
      <alignment wrapText="1"/>
      <protection/>
    </xf>
    <xf numFmtId="3" fontId="9" fillId="0" borderId="0" xfId="68" applyNumberFormat="1" applyFont="1" applyFill="1">
      <alignment/>
      <protection/>
    </xf>
    <xf numFmtId="0" fontId="11" fillId="0" borderId="10" xfId="61" applyFont="1" applyFill="1" applyBorder="1" applyAlignment="1" applyProtection="1" quotePrefix="1">
      <alignment horizontal="right"/>
      <protection/>
    </xf>
    <xf numFmtId="3" fontId="9" fillId="0" borderId="0" xfId="58" applyNumberFormat="1" applyFont="1" applyFill="1" applyAlignment="1">
      <alignment horizontal="right"/>
      <protection/>
    </xf>
    <xf numFmtId="3" fontId="9" fillId="0" borderId="10" xfId="58" applyNumberFormat="1" applyFont="1" applyFill="1" applyBorder="1" applyAlignment="1">
      <alignment horizontal="right"/>
      <protection/>
    </xf>
    <xf numFmtId="3" fontId="9" fillId="0" borderId="0" xfId="58" applyNumberFormat="1" applyFont="1" applyFill="1" applyBorder="1" applyAlignment="1">
      <alignment horizontal="right"/>
      <protection/>
    </xf>
    <xf numFmtId="3" fontId="11" fillId="0" borderId="0" xfId="58" applyNumberFormat="1" applyFont="1" applyFill="1" applyBorder="1" applyAlignment="1">
      <alignment horizontal="right"/>
      <protection/>
    </xf>
    <xf numFmtId="2" fontId="9" fillId="0" borderId="0" xfId="58" applyNumberFormat="1" applyFont="1" applyFill="1" applyAlignment="1">
      <alignment horizontal="right"/>
      <protection/>
    </xf>
    <xf numFmtId="0" fontId="9" fillId="0" borderId="0" xfId="66" applyFont="1" applyBorder="1" applyAlignment="1">
      <alignment horizontal="left" indent="1"/>
      <protection/>
    </xf>
    <xf numFmtId="0" fontId="12" fillId="0" borderId="0" xfId="65" applyFont="1" applyFill="1" applyAlignment="1">
      <alignment horizontal="center"/>
      <protection/>
    </xf>
    <xf numFmtId="0" fontId="0" fillId="0" borderId="0" xfId="0" applyFill="1" applyAlignment="1">
      <alignment/>
    </xf>
    <xf numFmtId="0" fontId="9" fillId="0" borderId="0" xfId="74" applyFill="1">
      <alignment/>
      <protection/>
    </xf>
    <xf numFmtId="0" fontId="11" fillId="0" borderId="10" xfId="68" applyFont="1" applyFill="1" applyBorder="1" applyAlignment="1" quotePrefix="1">
      <alignment horizontal="right"/>
      <protection/>
    </xf>
    <xf numFmtId="0" fontId="9" fillId="0" borderId="0" xfId="65" applyFont="1" applyFill="1" applyAlignment="1">
      <alignment horizontal="left"/>
      <protection/>
    </xf>
    <xf numFmtId="0" fontId="9" fillId="0" borderId="0" xfId="67" applyFont="1" applyFill="1" applyAlignment="1">
      <alignment horizontal="right"/>
      <protection/>
    </xf>
    <xf numFmtId="3" fontId="9" fillId="0" borderId="0" xfId="67" applyNumberFormat="1" applyFont="1" applyFill="1" applyAlignment="1">
      <alignment horizontal="right"/>
      <protection/>
    </xf>
    <xf numFmtId="0" fontId="11" fillId="0" borderId="0" xfId="65" applyFont="1" applyFill="1">
      <alignment/>
      <protection/>
    </xf>
    <xf numFmtId="0" fontId="0" fillId="0" borderId="0" xfId="58" applyFill="1">
      <alignment/>
      <protection/>
    </xf>
    <xf numFmtId="0" fontId="11" fillId="0" borderId="0" xfId="68" applyFont="1" applyFill="1">
      <alignment/>
      <protection/>
    </xf>
    <xf numFmtId="0" fontId="9" fillId="0" borderId="0" xfId="68" applyFont="1" applyFill="1">
      <alignment/>
      <protection/>
    </xf>
    <xf numFmtId="0" fontId="9" fillId="0" borderId="0" xfId="0" applyFont="1" applyFill="1" applyAlignment="1" quotePrefix="1">
      <alignment horizontal="center"/>
    </xf>
    <xf numFmtId="0" fontId="9" fillId="0" borderId="0" xfId="0" applyFont="1" applyFill="1" applyAlignment="1" quotePrefix="1">
      <alignment horizontal="right"/>
    </xf>
    <xf numFmtId="0" fontId="9" fillId="0" borderId="0" xfId="0" applyFont="1" applyFill="1" applyAlignment="1">
      <alignment/>
    </xf>
    <xf numFmtId="175" fontId="9" fillId="0" borderId="0" xfId="0" applyNumberFormat="1" applyFont="1" applyFill="1" applyAlignment="1">
      <alignment/>
    </xf>
    <xf numFmtId="0" fontId="9" fillId="0" borderId="0" xfId="72" applyFont="1" applyAlignment="1">
      <alignment horizontal="left"/>
      <protection/>
    </xf>
    <xf numFmtId="0" fontId="9" fillId="0" borderId="0" xfId="59" applyFont="1" applyFill="1" applyBorder="1">
      <alignment/>
      <protection/>
    </xf>
    <xf numFmtId="0" fontId="9" fillId="0" borderId="0" xfId="59" applyFont="1" applyFill="1" applyAlignment="1">
      <alignment horizontal="right"/>
      <protection/>
    </xf>
    <xf numFmtId="0" fontId="9" fillId="0" borderId="0" xfId="59" applyFont="1" applyFill="1">
      <alignment/>
      <protection/>
    </xf>
    <xf numFmtId="0" fontId="9" fillId="0" borderId="0" xfId="59" applyFont="1">
      <alignment/>
      <protection/>
    </xf>
    <xf numFmtId="0" fontId="33" fillId="0" borderId="0" xfId="59" applyFont="1">
      <alignment/>
      <protection/>
    </xf>
    <xf numFmtId="0" fontId="8" fillId="0" borderId="0" xfId="59" applyFont="1" applyFill="1" applyBorder="1">
      <alignment/>
      <protection/>
    </xf>
    <xf numFmtId="0" fontId="8" fillId="0" borderId="0" xfId="59" applyFont="1" applyFill="1" applyAlignment="1">
      <alignment horizontal="right"/>
      <protection/>
    </xf>
    <xf numFmtId="0" fontId="9" fillId="0" borderId="0" xfId="59" applyFont="1" applyBorder="1">
      <alignment/>
      <protection/>
    </xf>
    <xf numFmtId="0" fontId="15" fillId="0" borderId="0" xfId="59" applyFont="1">
      <alignment/>
      <protection/>
    </xf>
    <xf numFmtId="0" fontId="11" fillId="0" borderId="0" xfId="59" applyFont="1" applyFill="1" applyBorder="1">
      <alignment/>
      <protection/>
    </xf>
    <xf numFmtId="0" fontId="11" fillId="0" borderId="0" xfId="59" applyFont="1" applyFill="1" applyAlignment="1">
      <alignment horizontal="right"/>
      <protection/>
    </xf>
    <xf numFmtId="0" fontId="11" fillId="0" borderId="10" xfId="62" applyFont="1" applyFill="1" applyBorder="1" applyAlignment="1" applyProtection="1" quotePrefix="1">
      <alignment horizontal="right"/>
      <protection/>
    </xf>
    <xf numFmtId="14" fontId="11" fillId="0" borderId="0" xfId="62" applyNumberFormat="1" applyFont="1" applyFill="1" applyBorder="1" applyAlignment="1" applyProtection="1" quotePrefix="1">
      <alignment horizontal="right"/>
      <protection/>
    </xf>
    <xf numFmtId="0" fontId="14" fillId="0" borderId="0" xfId="59" applyFont="1">
      <alignment/>
      <protection/>
    </xf>
    <xf numFmtId="3" fontId="13" fillId="0" borderId="0" xfId="59" applyNumberFormat="1" applyFont="1" applyFill="1" applyAlignment="1">
      <alignment horizontal="right"/>
      <protection/>
    </xf>
    <xf numFmtId="3" fontId="9" fillId="0" borderId="0" xfId="59" applyNumberFormat="1" applyFont="1" applyFill="1">
      <alignment/>
      <protection/>
    </xf>
    <xf numFmtId="3" fontId="9" fillId="0" borderId="0" xfId="59" applyNumberFormat="1" applyFont="1" applyFill="1" applyBorder="1">
      <alignment/>
      <protection/>
    </xf>
    <xf numFmtId="0" fontId="15" fillId="0" borderId="0" xfId="59" applyFont="1" applyFill="1">
      <alignment/>
      <protection/>
    </xf>
    <xf numFmtId="3" fontId="9" fillId="0" borderId="0" xfId="59" applyNumberFormat="1" applyFont="1" applyFill="1" applyAlignment="1">
      <alignment horizontal="right"/>
      <protection/>
    </xf>
    <xf numFmtId="3" fontId="11" fillId="0" borderId="0" xfId="59" applyNumberFormat="1" applyFont="1" applyFill="1" applyBorder="1">
      <alignment/>
      <protection/>
    </xf>
    <xf numFmtId="0" fontId="9" fillId="0" borderId="0" xfId="62" applyFont="1" applyFill="1" applyBorder="1" applyAlignment="1" applyProtection="1" quotePrefix="1">
      <alignment horizontal="left"/>
      <protection/>
    </xf>
    <xf numFmtId="0" fontId="15" fillId="0" borderId="0" xfId="59" applyFont="1" applyBorder="1" applyAlignment="1">
      <alignment wrapText="1"/>
      <protection/>
    </xf>
    <xf numFmtId="3" fontId="11" fillId="0" borderId="0" xfId="59" applyNumberFormat="1" applyFont="1" applyFill="1" applyBorder="1" applyAlignment="1">
      <alignment horizontal="right"/>
      <protection/>
    </xf>
    <xf numFmtId="0" fontId="11" fillId="0" borderId="0" xfId="62" applyFont="1" applyFill="1" applyBorder="1" applyAlignment="1" applyProtection="1">
      <alignment horizontal="left"/>
      <protection/>
    </xf>
    <xf numFmtId="3" fontId="11" fillId="0" borderId="0" xfId="62" applyNumberFormat="1" applyFont="1" applyFill="1" applyBorder="1" applyAlignment="1" applyProtection="1">
      <alignment horizontal="right"/>
      <protection/>
    </xf>
    <xf numFmtId="3" fontId="9" fillId="0" borderId="0" xfId="59" applyNumberFormat="1" applyFont="1" applyFill="1" applyBorder="1" applyAlignment="1">
      <alignment horizontal="right"/>
      <protection/>
    </xf>
    <xf numFmtId="3" fontId="14" fillId="0" borderId="0" xfId="64" applyNumberFormat="1" applyFont="1" applyFill="1">
      <alignment/>
      <protection/>
    </xf>
    <xf numFmtId="3" fontId="9" fillId="0" borderId="0" xfId="64" applyNumberFormat="1" applyFont="1" applyFill="1" applyBorder="1">
      <alignment/>
      <protection/>
    </xf>
    <xf numFmtId="3" fontId="9" fillId="0" borderId="10" xfId="59" applyNumberFormat="1" applyFont="1" applyFill="1" applyBorder="1" applyAlignment="1">
      <alignment horizontal="right"/>
      <protection/>
    </xf>
    <xf numFmtId="3" fontId="9" fillId="0" borderId="10" xfId="64" applyNumberFormat="1" applyFont="1" applyFill="1" applyBorder="1">
      <alignment/>
      <protection/>
    </xf>
    <xf numFmtId="0" fontId="9" fillId="0" borderId="0" xfId="62" applyFont="1" applyFill="1" applyBorder="1" applyAlignment="1" applyProtection="1">
      <alignment horizontal="left"/>
      <protection/>
    </xf>
    <xf numFmtId="3" fontId="9" fillId="0" borderId="0" xfId="62" applyNumberFormat="1" applyFont="1" applyFill="1" applyBorder="1" applyAlignment="1" applyProtection="1">
      <alignment horizontal="right"/>
      <protection/>
    </xf>
    <xf numFmtId="0" fontId="15" fillId="0" borderId="13" xfId="59" applyFont="1" applyBorder="1" applyAlignment="1">
      <alignment wrapText="1"/>
      <protection/>
    </xf>
    <xf numFmtId="3" fontId="14" fillId="0" borderId="13" xfId="59" applyNumberFormat="1" applyFont="1" applyFill="1" applyBorder="1" applyAlignment="1">
      <alignment horizontal="right"/>
      <protection/>
    </xf>
    <xf numFmtId="3" fontId="14" fillId="0" borderId="0" xfId="59" applyNumberFormat="1" applyFont="1" applyFill="1" applyBorder="1">
      <alignment/>
      <protection/>
    </xf>
    <xf numFmtId="0" fontId="9" fillId="0" borderId="0" xfId="62" applyFont="1" applyBorder="1">
      <alignment/>
      <protection/>
    </xf>
    <xf numFmtId="3" fontId="14" fillId="0" borderId="0" xfId="59" applyNumberFormat="1" applyFont="1" applyFill="1" applyBorder="1" applyAlignment="1">
      <alignment horizontal="right"/>
      <protection/>
    </xf>
    <xf numFmtId="3" fontId="9" fillId="0" borderId="0" xfId="59" applyNumberFormat="1" applyFont="1" applyBorder="1">
      <alignment/>
      <protection/>
    </xf>
    <xf numFmtId="0" fontId="11" fillId="0" borderId="0" xfId="62" applyFont="1" applyBorder="1" applyAlignment="1" applyProtection="1" quotePrefix="1">
      <alignment horizontal="left"/>
      <protection/>
    </xf>
    <xf numFmtId="3" fontId="11" fillId="0" borderId="0" xfId="62" applyNumberFormat="1" applyFont="1" applyBorder="1" applyAlignment="1" applyProtection="1">
      <alignment horizontal="right"/>
      <protection/>
    </xf>
    <xf numFmtId="0" fontId="15" fillId="0" borderId="0" xfId="59" applyFont="1" applyAlignment="1">
      <alignment horizontal="left"/>
      <protection/>
    </xf>
    <xf numFmtId="3" fontId="11" fillId="0" borderId="0" xfId="59" applyNumberFormat="1" applyFont="1" applyFill="1" applyAlignment="1">
      <alignment horizontal="right"/>
      <protection/>
    </xf>
    <xf numFmtId="2" fontId="9" fillId="0" borderId="0" xfId="62" applyNumberFormat="1" applyFont="1" applyBorder="1">
      <alignment/>
      <protection/>
    </xf>
    <xf numFmtId="0" fontId="14" fillId="0" borderId="0" xfId="59" applyFont="1" applyAlignment="1">
      <alignment horizontal="left"/>
      <protection/>
    </xf>
    <xf numFmtId="0" fontId="9" fillId="0" borderId="0" xfId="72" applyFont="1" applyFill="1" applyAlignment="1">
      <alignment horizontal="left"/>
      <protection/>
    </xf>
    <xf numFmtId="0" fontId="6" fillId="0" borderId="0" xfId="64" applyFill="1">
      <alignment/>
      <protection/>
    </xf>
    <xf numFmtId="0" fontId="11" fillId="0" borderId="0" xfId="64" applyFont="1" applyFill="1">
      <alignment/>
      <protection/>
    </xf>
    <xf numFmtId="0" fontId="9" fillId="0" borderId="0" xfId="64" applyFont="1" applyFill="1">
      <alignment/>
      <protection/>
    </xf>
    <xf numFmtId="17" fontId="9" fillId="0" borderId="0" xfId="64" applyNumberFormat="1" applyFont="1" applyFill="1" applyBorder="1" applyAlignment="1">
      <alignment horizontal="right" wrapText="1"/>
      <protection/>
    </xf>
    <xf numFmtId="0" fontId="8" fillId="0" borderId="0" xfId="59" applyFont="1" applyFill="1">
      <alignment/>
      <protection/>
    </xf>
    <xf numFmtId="17" fontId="9" fillId="0" borderId="10" xfId="64" applyNumberFormat="1" applyFont="1" applyFill="1" applyBorder="1" applyAlignment="1">
      <alignment horizontal="right" wrapText="1"/>
      <protection/>
    </xf>
    <xf numFmtId="1" fontId="9" fillId="0" borderId="10" xfId="62" applyNumberFormat="1" applyFont="1" applyFill="1" applyBorder="1" applyAlignment="1" applyProtection="1">
      <alignment horizontal="right" wrapText="1"/>
      <protection/>
    </xf>
    <xf numFmtId="17" fontId="11" fillId="0" borderId="0" xfId="64" applyNumberFormat="1" applyFont="1" applyFill="1" applyBorder="1" applyAlignment="1" quotePrefix="1">
      <alignment horizontal="right"/>
      <protection/>
    </xf>
    <xf numFmtId="0" fontId="9" fillId="0" borderId="0" xfId="64" applyFont="1" applyFill="1" applyBorder="1">
      <alignment/>
      <protection/>
    </xf>
    <xf numFmtId="3" fontId="11" fillId="0" borderId="0" xfId="64" applyNumberFormat="1" applyFont="1" applyFill="1">
      <alignment/>
      <protection/>
    </xf>
    <xf numFmtId="0" fontId="34" fillId="0" borderId="0" xfId="64" applyFont="1" applyFill="1">
      <alignment/>
      <protection/>
    </xf>
    <xf numFmtId="3" fontId="9" fillId="0" borderId="0" xfId="64" applyNumberFormat="1" applyFont="1" applyFill="1">
      <alignment/>
      <protection/>
    </xf>
    <xf numFmtId="3" fontId="14" fillId="0" borderId="0" xfId="64" applyNumberFormat="1" applyFont="1" applyFill="1" applyBorder="1">
      <alignment/>
      <protection/>
    </xf>
    <xf numFmtId="3" fontId="11" fillId="0" borderId="0" xfId="64" applyNumberFormat="1" applyFont="1" applyFill="1" applyBorder="1">
      <alignment/>
      <protection/>
    </xf>
    <xf numFmtId="0" fontId="9" fillId="0" borderId="10" xfId="64" applyFont="1" applyFill="1" applyBorder="1">
      <alignment/>
      <protection/>
    </xf>
    <xf numFmtId="3" fontId="6" fillId="0" borderId="0" xfId="64" applyNumberFormat="1" applyFill="1">
      <alignment/>
      <protection/>
    </xf>
    <xf numFmtId="0" fontId="6" fillId="0" borderId="0" xfId="64" applyFont="1" applyFill="1">
      <alignment/>
      <protection/>
    </xf>
    <xf numFmtId="3" fontId="15" fillId="0" borderId="0" xfId="64" applyNumberFormat="1" applyFont="1" applyFill="1">
      <alignment/>
      <protection/>
    </xf>
    <xf numFmtId="3" fontId="13" fillId="0" borderId="10" xfId="64" applyNumberFormat="1" applyFont="1" applyFill="1" applyBorder="1">
      <alignment/>
      <protection/>
    </xf>
    <xf numFmtId="3" fontId="14" fillId="0" borderId="0" xfId="63" applyNumberFormat="1" applyFont="1" applyFill="1" applyAlignment="1">
      <alignment wrapText="1"/>
      <protection/>
    </xf>
    <xf numFmtId="3" fontId="14" fillId="0" borderId="0" xfId="63" applyNumberFormat="1" applyFont="1" applyFill="1" applyAlignment="1">
      <alignment horizontal="left" wrapText="1" indent="1"/>
      <protection/>
    </xf>
    <xf numFmtId="3" fontId="14" fillId="0" borderId="10" xfId="63" applyNumberFormat="1" applyFont="1" applyFill="1" applyBorder="1" applyAlignment="1">
      <alignment horizontal="left" wrapText="1" indent="1"/>
      <protection/>
    </xf>
    <xf numFmtId="0" fontId="14" fillId="0" borderId="10" xfId="63" applyFont="1" applyFill="1" applyBorder="1">
      <alignment/>
      <protection/>
    </xf>
    <xf numFmtId="0" fontId="11" fillId="0" borderId="10" xfId="0" applyFont="1" applyFill="1" applyBorder="1" applyAlignment="1" quotePrefix="1">
      <alignment horizontal="right"/>
    </xf>
    <xf numFmtId="175" fontId="9" fillId="0" borderId="0" xfId="0" applyNumberFormat="1" applyFont="1" applyFill="1" applyAlignment="1" quotePrefix="1">
      <alignment horizontal="right"/>
    </xf>
    <xf numFmtId="0" fontId="12" fillId="0" borderId="0" xfId="66" applyFont="1" applyBorder="1">
      <alignment/>
      <protection/>
    </xf>
    <xf numFmtId="175" fontId="9" fillId="0" borderId="10" xfId="67" applyNumberFormat="1" applyFont="1" applyFill="1" applyBorder="1">
      <alignment/>
      <protection/>
    </xf>
    <xf numFmtId="3" fontId="9" fillId="0" borderId="0" xfId="58" applyNumberFormat="1" applyFont="1" applyFill="1" applyBorder="1" applyAlignment="1">
      <alignment horizontal="left"/>
      <protection/>
    </xf>
    <xf numFmtId="3" fontId="11" fillId="0" borderId="0" xfId="58" applyNumberFormat="1" applyFont="1" applyFill="1" applyBorder="1" applyAlignment="1" quotePrefix="1">
      <alignment horizontal="right"/>
      <protection/>
    </xf>
    <xf numFmtId="3" fontId="9" fillId="0" borderId="0" xfId="58" applyNumberFormat="1" applyFont="1" applyFill="1" applyBorder="1" applyAlignment="1" quotePrefix="1">
      <alignment horizontal="left"/>
      <protection/>
    </xf>
    <xf numFmtId="3" fontId="11" fillId="0" borderId="0" xfId="58" applyNumberFormat="1" applyFont="1" applyFill="1" applyBorder="1" applyAlignment="1">
      <alignment horizontal="left"/>
      <protection/>
    </xf>
    <xf numFmtId="0" fontId="11" fillId="0" borderId="0" xfId="58" applyFont="1" applyFill="1" applyBorder="1" applyAlignment="1">
      <alignment wrapText="1"/>
      <protection/>
    </xf>
    <xf numFmtId="0" fontId="8" fillId="0" borderId="0" xfId="58" applyFont="1" applyFill="1">
      <alignment/>
      <protection/>
    </xf>
    <xf numFmtId="0" fontId="9" fillId="0" borderId="0" xfId="58" applyFont="1" applyFill="1" applyBorder="1" applyAlignment="1" quotePrefix="1">
      <alignment horizontal="left"/>
      <protection/>
    </xf>
    <xf numFmtId="0" fontId="10" fillId="0" borderId="0" xfId="58" applyFont="1" applyFill="1">
      <alignment/>
      <protection/>
    </xf>
    <xf numFmtId="0" fontId="9" fillId="0" borderId="0" xfId="71" applyFont="1" applyFill="1" applyAlignment="1">
      <alignment horizontal="left"/>
      <protection/>
    </xf>
    <xf numFmtId="3" fontId="9" fillId="0" borderId="0" xfId="0" applyNumberFormat="1" applyFont="1" applyFill="1" applyAlignment="1">
      <alignment/>
    </xf>
    <xf numFmtId="14" fontId="11" fillId="0" borderId="10" xfId="62" applyNumberFormat="1" applyFont="1" applyFill="1" applyBorder="1" applyAlignment="1" applyProtection="1" quotePrefix="1">
      <alignment horizontal="right"/>
      <protection/>
    </xf>
    <xf numFmtId="3" fontId="9" fillId="0" borderId="10" xfId="59" applyNumberFormat="1" applyFont="1" applyFill="1" applyBorder="1">
      <alignment/>
      <protection/>
    </xf>
    <xf numFmtId="14" fontId="11" fillId="0" borderId="10" xfId="61" applyNumberFormat="1" applyFont="1" applyFill="1" applyBorder="1" applyAlignment="1" applyProtection="1" quotePrefix="1">
      <alignment horizontal="right"/>
      <protection/>
    </xf>
    <xf numFmtId="3" fontId="11" fillId="0" borderId="0" xfId="58" applyNumberFormat="1" applyFont="1" applyFill="1">
      <alignment/>
      <protection/>
    </xf>
    <xf numFmtId="2" fontId="9" fillId="0" borderId="0" xfId="58" applyNumberFormat="1" applyFont="1" applyFill="1">
      <alignment/>
      <protection/>
    </xf>
    <xf numFmtId="173" fontId="11" fillId="0" borderId="10" xfId="71" applyNumberFormat="1" applyFont="1" applyFill="1" applyBorder="1" applyAlignment="1" quotePrefix="1">
      <alignment horizontal="right"/>
      <protection/>
    </xf>
    <xf numFmtId="0" fontId="9" fillId="0" borderId="0" xfId="71" applyFont="1" applyFill="1" applyBorder="1">
      <alignment/>
      <protection/>
    </xf>
    <xf numFmtId="0" fontId="9" fillId="0" borderId="0" xfId="71" applyFont="1" applyFill="1" applyAlignment="1">
      <alignment horizontal="right"/>
      <protection/>
    </xf>
    <xf numFmtId="2" fontId="9" fillId="0" borderId="0" xfId="71" applyNumberFormat="1" applyFont="1" applyFill="1" applyAlignment="1" quotePrefix="1">
      <alignment horizontal="right"/>
      <protection/>
    </xf>
    <xf numFmtId="3" fontId="9" fillId="0" borderId="0" xfId="71" applyNumberFormat="1" applyFont="1" applyFill="1">
      <alignment/>
      <protection/>
    </xf>
    <xf numFmtId="173" fontId="9" fillId="0" borderId="0" xfId="71" applyNumberFormat="1" applyFont="1" applyFill="1" applyAlignment="1">
      <alignment horizontal="right"/>
      <protection/>
    </xf>
    <xf numFmtId="173" fontId="9" fillId="0" borderId="0" xfId="71" applyNumberFormat="1" applyFont="1" applyFill="1" applyAlignment="1" quotePrefix="1">
      <alignment horizontal="right"/>
      <protection/>
    </xf>
    <xf numFmtId="0" fontId="9" fillId="0" borderId="0" xfId="66" applyFont="1" applyBorder="1" applyAlignment="1">
      <alignment horizontal="left" indent="1"/>
      <protection/>
    </xf>
    <xf numFmtId="3" fontId="9" fillId="0" borderId="0" xfId="69" applyNumberFormat="1" applyFont="1" applyFill="1">
      <alignment/>
      <protection/>
    </xf>
    <xf numFmtId="0" fontId="9" fillId="0" borderId="10" xfId="67" applyFont="1" applyFill="1" applyBorder="1">
      <alignment/>
      <protection/>
    </xf>
    <xf numFmtId="175" fontId="9" fillId="0" borderId="0" xfId="69" applyNumberFormat="1" applyFont="1" applyFill="1">
      <alignment/>
      <protection/>
    </xf>
    <xf numFmtId="174" fontId="9" fillId="0" borderId="0" xfId="67" applyNumberFormat="1" applyFont="1" applyFill="1">
      <alignment/>
      <protection/>
    </xf>
    <xf numFmtId="0" fontId="35" fillId="0" borderId="0" xfId="64" applyFont="1" applyFill="1">
      <alignment/>
      <protection/>
    </xf>
    <xf numFmtId="3" fontId="35" fillId="0" borderId="0" xfId="64" applyNumberFormat="1" applyFont="1" applyFill="1">
      <alignment/>
      <protection/>
    </xf>
    <xf numFmtId="3" fontId="13" fillId="0" borderId="0" xfId="59" applyNumberFormat="1" applyFont="1" applyFill="1">
      <alignment/>
      <protection/>
    </xf>
    <xf numFmtId="0" fontId="34" fillId="0" borderId="0" xfId="64" applyFont="1" applyFill="1" applyBorder="1">
      <alignment/>
      <protection/>
    </xf>
    <xf numFmtId="3" fontId="14" fillId="0" borderId="10" xfId="64" applyNumberFormat="1" applyFont="1" applyFill="1" applyBorder="1">
      <alignment/>
      <protection/>
    </xf>
    <xf numFmtId="0" fontId="0" fillId="0" borderId="0" xfId="0" applyFill="1" applyAlignment="1">
      <alignment vertical="center"/>
    </xf>
    <xf numFmtId="0" fontId="9" fillId="0" borderId="0" xfId="74" applyFill="1" applyBorder="1">
      <alignment/>
      <protection/>
    </xf>
    <xf numFmtId="0" fontId="8" fillId="0" borderId="0" xfId="71" applyFont="1" applyFill="1" applyBorder="1">
      <alignment/>
      <protection/>
    </xf>
    <xf numFmtId="0" fontId="11" fillId="0" borderId="10" xfId="71" applyFont="1" applyFill="1" applyBorder="1" applyAlignment="1" quotePrefix="1">
      <alignment horizontal="right"/>
      <protection/>
    </xf>
    <xf numFmtId="175" fontId="9" fillId="0" borderId="0" xfId="71" applyNumberFormat="1" applyFont="1" applyFill="1">
      <alignment/>
      <protection/>
    </xf>
    <xf numFmtId="3" fontId="9" fillId="0" borderId="0" xfId="71" applyNumberFormat="1" applyFont="1">
      <alignment/>
      <protection/>
    </xf>
    <xf numFmtId="0" fontId="9" fillId="0" borderId="0" xfId="68" applyFont="1" applyFill="1">
      <alignment/>
      <protection/>
    </xf>
    <xf numFmtId="0" fontId="9" fillId="0" borderId="0" xfId="0" applyFont="1" applyFill="1" applyBorder="1" applyAlignment="1">
      <alignment/>
    </xf>
    <xf numFmtId="0" fontId="9" fillId="0" borderId="10" xfId="0" applyFont="1" applyFill="1" applyBorder="1" applyAlignment="1">
      <alignment wrapText="1"/>
    </xf>
    <xf numFmtId="175" fontId="9" fillId="0" borderId="10" xfId="0" applyNumberFormat="1" applyFont="1" applyFill="1" applyBorder="1" applyAlignment="1">
      <alignment/>
    </xf>
    <xf numFmtId="0" fontId="11" fillId="0" borderId="0" xfId="0" applyFont="1" applyFill="1" applyAlignment="1">
      <alignment/>
    </xf>
    <xf numFmtId="173" fontId="9" fillId="0" borderId="0" xfId="0" applyNumberFormat="1" applyFont="1" applyFill="1" applyAlignment="1">
      <alignment/>
    </xf>
    <xf numFmtId="3" fontId="15" fillId="0" borderId="0" xfId="58" applyNumberFormat="1" applyFont="1" applyFill="1" applyBorder="1">
      <alignment/>
      <protection/>
    </xf>
    <xf numFmtId="3" fontId="14" fillId="0" borderId="0" xfId="58" applyNumberFormat="1" applyFont="1" applyFill="1" applyBorder="1">
      <alignment/>
      <protection/>
    </xf>
    <xf numFmtId="3" fontId="14" fillId="0" borderId="0" xfId="58" applyNumberFormat="1" applyFont="1" applyFill="1" applyAlignment="1">
      <alignment horizontal="right"/>
      <protection/>
    </xf>
    <xf numFmtId="3" fontId="14" fillId="0" borderId="0" xfId="67" applyNumberFormat="1" applyFont="1" applyFill="1">
      <alignment/>
      <protection/>
    </xf>
    <xf numFmtId="3" fontId="14" fillId="0" borderId="0" xfId="67" applyNumberFormat="1" applyFont="1" applyFill="1" applyBorder="1">
      <alignment/>
      <protection/>
    </xf>
    <xf numFmtId="3" fontId="14" fillId="0" borderId="10" xfId="67" applyNumberFormat="1" applyFont="1" applyFill="1" applyBorder="1">
      <alignment/>
      <protection/>
    </xf>
    <xf numFmtId="3" fontId="9" fillId="0" borderId="0" xfId="64" applyNumberFormat="1" applyFont="1" applyFill="1" applyAlignment="1">
      <alignment/>
      <protection/>
    </xf>
    <xf numFmtId="0" fontId="6" fillId="0" borderId="0" xfId="64" applyFill="1" applyAlignment="1">
      <alignment/>
      <protection/>
    </xf>
    <xf numFmtId="3" fontId="11" fillId="0" borderId="0" xfId="58" applyNumberFormat="1" applyFont="1" applyFill="1" applyAlignment="1">
      <alignment horizontal="right"/>
      <protection/>
    </xf>
    <xf numFmtId="3" fontId="11" fillId="0" borderId="0" xfId="58" applyNumberFormat="1" applyFont="1" applyFill="1" applyAlignment="1" quotePrefix="1">
      <alignment horizontal="right"/>
      <protection/>
    </xf>
    <xf numFmtId="0" fontId="11" fillId="0" borderId="0" xfId="58" applyFont="1" applyFill="1" applyAlignment="1">
      <alignment horizontal="right" wrapText="1"/>
      <protection/>
    </xf>
    <xf numFmtId="175" fontId="11" fillId="0" borderId="10" xfId="61" applyNumberFormat="1" applyFont="1" applyFill="1" applyBorder="1" applyAlignment="1" applyProtection="1">
      <alignment horizontal="right"/>
      <protection/>
    </xf>
    <xf numFmtId="3" fontId="14" fillId="0" borderId="0" xfId="59" applyNumberFormat="1" applyFont="1" applyFill="1">
      <alignment/>
      <protection/>
    </xf>
    <xf numFmtId="3" fontId="14" fillId="0" borderId="10" xfId="63" applyNumberFormat="1" applyFont="1" applyFill="1" applyBorder="1">
      <alignment/>
      <protection/>
    </xf>
    <xf numFmtId="3" fontId="9" fillId="0" borderId="10" xfId="67" applyNumberFormat="1" applyFont="1" applyBorder="1">
      <alignment/>
      <protection/>
    </xf>
    <xf numFmtId="3" fontId="9" fillId="0" borderId="0" xfId="69" applyNumberFormat="1" applyFont="1">
      <alignment/>
      <protection/>
    </xf>
    <xf numFmtId="3" fontId="13" fillId="0" borderId="0" xfId="65" applyNumberFormat="1" applyFont="1" applyFill="1">
      <alignment/>
      <protection/>
    </xf>
    <xf numFmtId="3" fontId="38" fillId="0" borderId="0" xfId="0" applyNumberFormat="1" applyFont="1" applyFill="1" applyAlignment="1">
      <alignment/>
    </xf>
    <xf numFmtId="3" fontId="38" fillId="0" borderId="0" xfId="0" applyNumberFormat="1" applyFont="1" applyAlignment="1">
      <alignment/>
    </xf>
    <xf numFmtId="0" fontId="38" fillId="0" borderId="0" xfId="0" applyFont="1" applyAlignment="1">
      <alignment/>
    </xf>
    <xf numFmtId="173" fontId="13" fillId="0" borderId="0" xfId="71" applyNumberFormat="1" applyFont="1">
      <alignment/>
      <protection/>
    </xf>
    <xf numFmtId="6" fontId="9" fillId="0" borderId="0" xfId="68" applyNumberFormat="1" applyFont="1" applyFill="1" applyBorder="1" applyAlignment="1">
      <alignment horizontal="left"/>
      <protection/>
    </xf>
    <xf numFmtId="0" fontId="9" fillId="0" borderId="0" xfId="69" applyFont="1" applyBorder="1">
      <alignment/>
      <protection/>
    </xf>
    <xf numFmtId="0" fontId="9" fillId="0" borderId="0" xfId="64" applyFont="1" applyFill="1" applyAlignment="1">
      <alignment wrapText="1"/>
      <protection/>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14" fillId="0" borderId="0" xfId="59" applyFont="1" applyFill="1">
      <alignment/>
      <protection/>
    </xf>
    <xf numFmtId="3" fontId="14" fillId="0" borderId="0" xfId="59" applyNumberFormat="1" applyFont="1" applyFill="1" applyBorder="1" applyAlignment="1">
      <alignment wrapText="1"/>
      <protection/>
    </xf>
    <xf numFmtId="3" fontId="14" fillId="0" borderId="0" xfId="59" applyNumberFormat="1" applyFont="1" applyFill="1" applyAlignment="1">
      <alignment horizontal="left"/>
      <protection/>
    </xf>
    <xf numFmtId="0" fontId="9" fillId="0" borderId="0" xfId="71" applyFont="1" applyFill="1" applyBorder="1" applyAlignment="1">
      <alignment horizontal="right"/>
      <protection/>
    </xf>
    <xf numFmtId="0" fontId="9" fillId="0" borderId="0" xfId="67" applyFont="1" applyFill="1" applyBorder="1" applyAlignment="1">
      <alignment horizontal="left"/>
      <protection/>
    </xf>
    <xf numFmtId="3" fontId="13" fillId="0" borderId="0" xfId="64" applyNumberFormat="1" applyFont="1" applyFill="1">
      <alignment/>
      <protection/>
    </xf>
    <xf numFmtId="3" fontId="9" fillId="0" borderId="13" xfId="59" applyNumberFormat="1" applyFont="1" applyFill="1" applyBorder="1" applyAlignment="1">
      <alignment horizontal="right"/>
      <protection/>
    </xf>
    <xf numFmtId="3" fontId="9" fillId="0" borderId="10" xfId="63" applyNumberFormat="1" applyFont="1" applyFill="1" applyBorder="1">
      <alignment/>
      <protection/>
    </xf>
    <xf numFmtId="3" fontId="9" fillId="0" borderId="0" xfId="59" applyNumberFormat="1" applyFont="1" applyFill="1" applyBorder="1" applyAlignment="1">
      <alignment wrapText="1"/>
      <protection/>
    </xf>
    <xf numFmtId="3" fontId="9" fillId="0" borderId="0" xfId="59" applyNumberFormat="1" applyFont="1" applyFill="1" applyAlignment="1">
      <alignment horizontal="left"/>
      <protection/>
    </xf>
    <xf numFmtId="3" fontId="14" fillId="0" borderId="0" xfId="61" applyNumberFormat="1" applyFont="1" applyBorder="1" applyAlignment="1" applyProtection="1">
      <alignment horizontal="left"/>
      <protection/>
    </xf>
    <xf numFmtId="0" fontId="9" fillId="0" borderId="10" xfId="0" applyFont="1" applyFill="1" applyBorder="1" applyAlignment="1">
      <alignment/>
    </xf>
    <xf numFmtId="3" fontId="0" fillId="0" borderId="0" xfId="0" applyNumberFormat="1" applyFill="1" applyAlignment="1">
      <alignment/>
    </xf>
    <xf numFmtId="0" fontId="8" fillId="0" borderId="0" xfId="0" applyFont="1" applyFill="1" applyAlignment="1">
      <alignment/>
    </xf>
    <xf numFmtId="173" fontId="9" fillId="0" borderId="0" xfId="0" applyNumberFormat="1" applyFont="1" applyFill="1" applyAlignment="1" quotePrefix="1">
      <alignment horizontal="right"/>
    </xf>
    <xf numFmtId="173" fontId="9" fillId="0" borderId="10" xfId="0" applyNumberFormat="1" applyFont="1" applyFill="1" applyBorder="1" applyAlignment="1">
      <alignment/>
    </xf>
    <xf numFmtId="175" fontId="0" fillId="0" borderId="0" xfId="0" applyNumberFormat="1" applyFont="1" applyFill="1" applyAlignment="1">
      <alignment/>
    </xf>
    <xf numFmtId="4" fontId="9" fillId="0" borderId="0" xfId="66" applyNumberFormat="1" applyFont="1" applyFill="1">
      <alignment/>
      <protection/>
    </xf>
    <xf numFmtId="4" fontId="14" fillId="0" borderId="0" xfId="66" applyNumberFormat="1" applyFont="1" applyFill="1">
      <alignment/>
      <protection/>
    </xf>
    <xf numFmtId="4" fontId="15" fillId="0" borderId="0" xfId="66" applyNumberFormat="1" applyFont="1" applyFill="1" applyBorder="1" applyAlignment="1">
      <alignment horizontal="center"/>
      <protection/>
    </xf>
    <xf numFmtId="14" fontId="15" fillId="0" borderId="10" xfId="60" applyNumberFormat="1" applyFont="1" applyFill="1" applyBorder="1" applyAlignment="1" quotePrefix="1">
      <alignment horizontal="right"/>
      <protection/>
    </xf>
    <xf numFmtId="3" fontId="14" fillId="0" borderId="0" xfId="66" applyNumberFormat="1" applyFont="1" applyFill="1">
      <alignment/>
      <protection/>
    </xf>
    <xf numFmtId="3" fontId="14" fillId="0" borderId="10" xfId="66" applyNumberFormat="1" applyFont="1" applyFill="1" applyBorder="1">
      <alignment/>
      <protection/>
    </xf>
    <xf numFmtId="3" fontId="15" fillId="0" borderId="0" xfId="66" applyNumberFormat="1" applyFont="1" applyFill="1">
      <alignment/>
      <protection/>
    </xf>
    <xf numFmtId="3" fontId="14" fillId="0" borderId="0" xfId="66" applyNumberFormat="1" applyFont="1" applyFill="1" applyBorder="1">
      <alignment/>
      <protection/>
    </xf>
    <xf numFmtId="0" fontId="0" fillId="0" borderId="0" xfId="0" applyFont="1" applyAlignment="1">
      <alignment/>
    </xf>
    <xf numFmtId="0" fontId="9" fillId="0" borderId="10" xfId="61" applyFont="1" applyBorder="1" applyAlignment="1" applyProtection="1">
      <alignment horizontal="left"/>
      <protection/>
    </xf>
    <xf numFmtId="0" fontId="9" fillId="0" borderId="0" xfId="61" applyFont="1" applyAlignment="1" applyProtection="1">
      <alignment horizontal="left"/>
      <protection/>
    </xf>
    <xf numFmtId="0" fontId="11" fillId="0" borderId="0" xfId="61" applyFont="1" applyAlignment="1" applyProtection="1">
      <alignment horizontal="left"/>
      <protection/>
    </xf>
    <xf numFmtId="0" fontId="14" fillId="0" borderId="10" xfId="62" applyFont="1" applyBorder="1" applyAlignment="1" applyProtection="1">
      <alignment horizontal="left"/>
      <protection/>
    </xf>
    <xf numFmtId="6" fontId="9" fillId="0" borderId="10" xfId="60" applyNumberFormat="1" applyFont="1" applyBorder="1">
      <alignment/>
      <protection/>
    </xf>
    <xf numFmtId="0" fontId="9" fillId="0" borderId="0" xfId="0" applyFont="1" applyAlignment="1">
      <alignment horizontal="left" wrapText="1" indent="1"/>
    </xf>
    <xf numFmtId="0" fontId="9" fillId="0" borderId="10" xfId="0" applyFont="1" applyBorder="1" applyAlignment="1">
      <alignment horizontal="left" wrapText="1" indent="1"/>
    </xf>
    <xf numFmtId="0" fontId="14" fillId="0" borderId="0" xfId="0" applyFont="1" applyAlignment="1">
      <alignment wrapText="1"/>
    </xf>
    <xf numFmtId="0" fontId="9" fillId="0" borderId="10" xfId="58" applyFont="1" applyBorder="1" applyAlignment="1" quotePrefix="1">
      <alignment horizontal="left" wrapText="1" indent="1"/>
      <protection/>
    </xf>
    <xf numFmtId="0" fontId="9" fillId="0" borderId="0" xfId="60" applyFont="1" applyBorder="1">
      <alignment/>
      <protection/>
    </xf>
    <xf numFmtId="0" fontId="9" fillId="0" borderId="0" xfId="0" applyFont="1" applyFill="1" applyBorder="1" applyAlignment="1">
      <alignment wrapText="1"/>
    </xf>
    <xf numFmtId="6" fontId="9" fillId="0" borderId="10" xfId="66" applyNumberFormat="1" applyFont="1" applyBorder="1" applyAlignment="1">
      <alignment horizontal="left"/>
      <protection/>
    </xf>
    <xf numFmtId="0" fontId="9" fillId="0" borderId="0" xfId="66" applyFont="1" applyAlignment="1">
      <alignment wrapText="1"/>
      <protection/>
    </xf>
    <xf numFmtId="0" fontId="9" fillId="0" borderId="0" xfId="66" applyFont="1" applyAlignment="1">
      <alignment horizontal="left" wrapText="1" indent="1"/>
      <protection/>
    </xf>
    <xf numFmtId="0" fontId="14" fillId="0" borderId="10" xfId="66" applyFont="1" applyBorder="1" applyAlignment="1">
      <alignment horizontal="left" indent="1"/>
      <protection/>
    </xf>
    <xf numFmtId="0" fontId="36" fillId="0" borderId="0" xfId="69" applyFont="1">
      <alignment/>
      <protection/>
    </xf>
    <xf numFmtId="0" fontId="36" fillId="0" borderId="10" xfId="69" applyFont="1" applyBorder="1">
      <alignment/>
      <protection/>
    </xf>
    <xf numFmtId="0" fontId="36" fillId="0" borderId="0" xfId="65" applyFont="1">
      <alignment/>
      <protection/>
    </xf>
    <xf numFmtId="0" fontId="9" fillId="0" borderId="0" xfId="69" applyFont="1" applyAlignment="1">
      <alignment wrapText="1"/>
      <protection/>
    </xf>
    <xf numFmtId="0" fontId="36" fillId="0" borderId="0" xfId="65" applyFont="1" applyAlignment="1">
      <alignment horizontal="left"/>
      <protection/>
    </xf>
    <xf numFmtId="0" fontId="36" fillId="0" borderId="0" xfId="67" applyFont="1">
      <alignment/>
      <protection/>
    </xf>
    <xf numFmtId="0" fontId="39" fillId="0" borderId="0" xfId="67" applyFont="1">
      <alignment/>
      <protection/>
    </xf>
    <xf numFmtId="0" fontId="39" fillId="0" borderId="0" xfId="65" applyFont="1">
      <alignment/>
      <protection/>
    </xf>
    <xf numFmtId="0" fontId="36" fillId="0" borderId="10" xfId="65" applyFont="1" applyBorder="1" applyAlignment="1">
      <alignment horizontal="left"/>
      <protection/>
    </xf>
    <xf numFmtId="0" fontId="39" fillId="0" borderId="10" xfId="65" applyFont="1" applyFill="1" applyBorder="1" applyAlignment="1">
      <alignment horizontal="right" wrapText="1"/>
      <protection/>
    </xf>
    <xf numFmtId="0" fontId="39" fillId="0" borderId="14" xfId="65" applyFont="1" applyFill="1" applyBorder="1" applyAlignment="1">
      <alignment horizontal="right" wrapText="1"/>
      <protection/>
    </xf>
    <xf numFmtId="0" fontId="36" fillId="0" borderId="10" xfId="67" applyFont="1" applyBorder="1">
      <alignment/>
      <protection/>
    </xf>
    <xf numFmtId="6" fontId="36" fillId="0" borderId="10" xfId="67" applyNumberFormat="1" applyFont="1" applyBorder="1">
      <alignment/>
      <protection/>
    </xf>
    <xf numFmtId="0" fontId="36" fillId="0" borderId="0" xfId="67" applyFont="1" applyBorder="1">
      <alignment/>
      <protection/>
    </xf>
    <xf numFmtId="6" fontId="9" fillId="0" borderId="10" xfId="67" applyNumberFormat="1" applyFont="1" applyBorder="1">
      <alignment/>
      <protection/>
    </xf>
    <xf numFmtId="0" fontId="9" fillId="0" borderId="0" xfId="69" applyFont="1" applyBorder="1" applyAlignment="1">
      <alignment wrapText="1"/>
      <protection/>
    </xf>
    <xf numFmtId="0" fontId="11" fillId="0" borderId="0" xfId="67" applyFont="1" applyAlignment="1">
      <alignment horizontal="left"/>
      <protection/>
    </xf>
    <xf numFmtId="0" fontId="9" fillId="0" borderId="10" xfId="65" applyFont="1" applyBorder="1" applyAlignment="1">
      <alignment horizontal="left"/>
      <protection/>
    </xf>
    <xf numFmtId="0" fontId="14" fillId="0" borderId="0" xfId="58" applyFont="1" applyBorder="1" applyAlignment="1">
      <alignment horizontal="left"/>
      <protection/>
    </xf>
    <xf numFmtId="0" fontId="14" fillId="0" borderId="0" xfId="0" applyFont="1" applyAlignment="1">
      <alignment/>
    </xf>
    <xf numFmtId="0" fontId="14" fillId="0" borderId="0" xfId="74" applyFont="1">
      <alignment/>
      <protection/>
    </xf>
    <xf numFmtId="0" fontId="14" fillId="0" borderId="0" xfId="74" applyFont="1" applyAlignment="1">
      <alignment horizontal="left" indent="1"/>
      <protection/>
    </xf>
    <xf numFmtId="0" fontId="14" fillId="0" borderId="0" xfId="0" applyFont="1" applyAlignment="1">
      <alignment horizontal="left" wrapText="1" indent="1"/>
    </xf>
    <xf numFmtId="0" fontId="9" fillId="0" borderId="0" xfId="68" applyFont="1" applyFill="1" applyAlignment="1">
      <alignment horizontal="left" indent="1"/>
      <protection/>
    </xf>
    <xf numFmtId="0" fontId="9" fillId="0" borderId="10" xfId="58" applyFont="1" applyFill="1" applyBorder="1">
      <alignment/>
      <protection/>
    </xf>
    <xf numFmtId="0" fontId="40" fillId="0" borderId="0" xfId="67" applyFont="1" applyFill="1">
      <alignment/>
      <protection/>
    </xf>
    <xf numFmtId="0" fontId="39" fillId="0" borderId="0" xfId="67" applyFont="1" applyFill="1">
      <alignment/>
      <protection/>
    </xf>
    <xf numFmtId="0" fontId="36" fillId="0" borderId="0" xfId="67" applyFont="1" applyFill="1">
      <alignment/>
      <protection/>
    </xf>
    <xf numFmtId="0" fontId="40" fillId="0" borderId="0" xfId="65" applyFont="1">
      <alignment/>
      <protection/>
    </xf>
    <xf numFmtId="0" fontId="40" fillId="0" borderId="0" xfId="65" applyFont="1" applyFill="1">
      <alignment/>
      <protection/>
    </xf>
    <xf numFmtId="0" fontId="41" fillId="0" borderId="0" xfId="65" applyFont="1" applyFill="1">
      <alignment/>
      <protection/>
    </xf>
    <xf numFmtId="0" fontId="41" fillId="0" borderId="0" xfId="65" applyFont="1">
      <alignment/>
      <protection/>
    </xf>
    <xf numFmtId="0" fontId="39" fillId="0" borderId="0" xfId="65" applyFont="1" applyFill="1">
      <alignment/>
      <protection/>
    </xf>
    <xf numFmtId="0" fontId="36" fillId="0" borderId="0" xfId="65" applyFont="1" applyFill="1">
      <alignment/>
      <protection/>
    </xf>
    <xf numFmtId="0" fontId="39" fillId="0" borderId="0" xfId="65" applyFont="1" applyFill="1" applyBorder="1" applyAlignment="1" quotePrefix="1">
      <alignment horizontal="right"/>
      <protection/>
    </xf>
    <xf numFmtId="0" fontId="36" fillId="0" borderId="15" xfId="65" applyFont="1" applyFill="1" applyBorder="1">
      <alignment/>
      <protection/>
    </xf>
    <xf numFmtId="0" fontId="39" fillId="0" borderId="15" xfId="65" applyFont="1" applyFill="1" applyBorder="1">
      <alignment/>
      <protection/>
    </xf>
    <xf numFmtId="0" fontId="36" fillId="0" borderId="0" xfId="65" applyFont="1" applyFill="1" applyBorder="1">
      <alignment/>
      <protection/>
    </xf>
    <xf numFmtId="3" fontId="42" fillId="0" borderId="0" xfId="69" applyNumberFormat="1" applyFont="1" applyFill="1">
      <alignment/>
      <protection/>
    </xf>
    <xf numFmtId="3" fontId="42" fillId="0" borderId="0" xfId="69" applyNumberFormat="1" applyFont="1" applyFill="1" applyBorder="1">
      <alignment/>
      <protection/>
    </xf>
    <xf numFmtId="3" fontId="36" fillId="0" borderId="15" xfId="65" applyNumberFormat="1" applyFont="1" applyFill="1" applyBorder="1">
      <alignment/>
      <protection/>
    </xf>
    <xf numFmtId="3" fontId="36" fillId="0" borderId="0" xfId="65" applyNumberFormat="1" applyFont="1" applyFill="1">
      <alignment/>
      <protection/>
    </xf>
    <xf numFmtId="3" fontId="36" fillId="0" borderId="0" xfId="69" applyNumberFormat="1" applyFont="1" applyFill="1">
      <alignment/>
      <protection/>
    </xf>
    <xf numFmtId="175" fontId="36" fillId="0" borderId="15" xfId="69" applyNumberFormat="1" applyFont="1" applyFill="1" applyBorder="1">
      <alignment/>
      <protection/>
    </xf>
    <xf numFmtId="0" fontId="36" fillId="0" borderId="0" xfId="69" applyFont="1" applyAlignment="1">
      <alignment wrapText="1"/>
      <protection/>
    </xf>
    <xf numFmtId="3" fontId="42" fillId="0" borderId="16" xfId="69" applyNumberFormat="1" applyFont="1" applyFill="1" applyBorder="1">
      <alignment/>
      <protection/>
    </xf>
    <xf numFmtId="3" fontId="36" fillId="0" borderId="0" xfId="69" applyNumberFormat="1" applyFont="1" applyFill="1" applyBorder="1">
      <alignment/>
      <protection/>
    </xf>
    <xf numFmtId="3" fontId="42" fillId="0" borderId="10" xfId="69" applyNumberFormat="1" applyFont="1" applyFill="1" applyBorder="1">
      <alignment/>
      <protection/>
    </xf>
    <xf numFmtId="3" fontId="36" fillId="0" borderId="14" xfId="65" applyNumberFormat="1" applyFont="1" applyFill="1" applyBorder="1">
      <alignment/>
      <protection/>
    </xf>
    <xf numFmtId="3" fontId="36" fillId="0" borderId="10" xfId="65" applyNumberFormat="1" applyFont="1" applyFill="1" applyBorder="1">
      <alignment/>
      <protection/>
    </xf>
    <xf numFmtId="3" fontId="36" fillId="0" borderId="10" xfId="69" applyNumberFormat="1" applyFont="1" applyFill="1" applyBorder="1">
      <alignment/>
      <protection/>
    </xf>
    <xf numFmtId="175" fontId="36" fillId="0" borderId="14" xfId="69" applyNumberFormat="1" applyFont="1" applyFill="1" applyBorder="1">
      <alignment/>
      <protection/>
    </xf>
    <xf numFmtId="3" fontId="42" fillId="0" borderId="0" xfId="65" applyNumberFormat="1" applyFont="1" applyFill="1">
      <alignment/>
      <protection/>
    </xf>
    <xf numFmtId="3" fontId="36" fillId="0" borderId="0" xfId="65" applyNumberFormat="1" applyFont="1" applyFill="1" applyBorder="1">
      <alignment/>
      <protection/>
    </xf>
    <xf numFmtId="175" fontId="36" fillId="0" borderId="0" xfId="65" applyNumberFormat="1" applyFont="1" applyFill="1">
      <alignment/>
      <protection/>
    </xf>
    <xf numFmtId="0" fontId="41" fillId="0" borderId="0" xfId="67" applyFont="1" applyFill="1">
      <alignment/>
      <protection/>
    </xf>
    <xf numFmtId="0" fontId="41" fillId="0" borderId="0" xfId="67" applyFont="1">
      <alignment/>
      <protection/>
    </xf>
    <xf numFmtId="0" fontId="36" fillId="0" borderId="0" xfId="65" applyFont="1" applyBorder="1">
      <alignment/>
      <protection/>
    </xf>
    <xf numFmtId="0" fontId="39" fillId="0" borderId="0" xfId="65" applyFont="1" applyFill="1" applyAlignment="1">
      <alignment horizontal="right"/>
      <protection/>
    </xf>
    <xf numFmtId="0" fontId="39" fillId="0" borderId="0" xfId="65" applyFont="1" applyAlignment="1" quotePrefix="1">
      <alignment horizontal="right"/>
      <protection/>
    </xf>
    <xf numFmtId="0" fontId="39" fillId="0" borderId="0" xfId="65" applyFont="1" applyBorder="1" applyAlignment="1">
      <alignment horizontal="right"/>
      <protection/>
    </xf>
    <xf numFmtId="0" fontId="39" fillId="0" borderId="0" xfId="65" applyFont="1" applyBorder="1" applyAlignment="1" quotePrefix="1">
      <alignment horizontal="right"/>
      <protection/>
    </xf>
    <xf numFmtId="0" fontId="39" fillId="0" borderId="10" xfId="65" applyFont="1" applyFill="1" applyBorder="1" applyAlignment="1" quotePrefix="1">
      <alignment horizontal="right"/>
      <protection/>
    </xf>
    <xf numFmtId="0" fontId="39" fillId="0" borderId="10" xfId="65" applyFont="1" applyFill="1" applyBorder="1" applyAlignment="1">
      <alignment horizontal="right"/>
      <protection/>
    </xf>
    <xf numFmtId="0" fontId="36" fillId="0" borderId="0" xfId="65" applyFont="1" applyFill="1" applyAlignment="1">
      <alignment horizontal="right"/>
      <protection/>
    </xf>
    <xf numFmtId="175" fontId="36" fillId="0" borderId="0" xfId="69" applyNumberFormat="1" applyFont="1" applyFill="1" applyAlignment="1">
      <alignment horizontal="right"/>
      <protection/>
    </xf>
    <xf numFmtId="175" fontId="36" fillId="0" borderId="10" xfId="69" applyNumberFormat="1" applyFont="1" applyFill="1" applyBorder="1" applyAlignment="1">
      <alignment horizontal="right"/>
      <protection/>
    </xf>
    <xf numFmtId="175" fontId="36" fillId="0" borderId="10" xfId="65" applyNumberFormat="1" applyFont="1" applyFill="1" applyBorder="1">
      <alignment/>
      <protection/>
    </xf>
    <xf numFmtId="175" fontId="36" fillId="0" borderId="0" xfId="65" applyNumberFormat="1" applyFont="1" applyFill="1" applyAlignment="1">
      <alignment horizontal="right"/>
      <protection/>
    </xf>
    <xf numFmtId="0" fontId="41" fillId="0" borderId="10" xfId="65" applyFont="1" applyBorder="1">
      <alignment/>
      <protection/>
    </xf>
    <xf numFmtId="3" fontId="36" fillId="0" borderId="10" xfId="65" applyNumberFormat="1" applyFont="1" applyBorder="1">
      <alignment/>
      <protection/>
    </xf>
    <xf numFmtId="173" fontId="36" fillId="0" borderId="10" xfId="65" applyNumberFormat="1" applyFont="1" applyBorder="1">
      <alignment/>
      <protection/>
    </xf>
    <xf numFmtId="3" fontId="36" fillId="0" borderId="0" xfId="65" applyNumberFormat="1" applyFont="1">
      <alignment/>
      <protection/>
    </xf>
    <xf numFmtId="173" fontId="36" fillId="0" borderId="0" xfId="65" applyNumberFormat="1" applyFont="1">
      <alignment/>
      <protection/>
    </xf>
    <xf numFmtId="173" fontId="36" fillId="0" borderId="0" xfId="65" applyNumberFormat="1" applyFont="1" applyAlignment="1">
      <alignment horizontal="right"/>
      <protection/>
    </xf>
    <xf numFmtId="3" fontId="36" fillId="0" borderId="0" xfId="67" applyNumberFormat="1" applyFont="1" applyAlignment="1">
      <alignment horizontal="right"/>
      <protection/>
    </xf>
    <xf numFmtId="3" fontId="36" fillId="0" borderId="0" xfId="67" applyNumberFormat="1" applyFont="1">
      <alignment/>
      <protection/>
    </xf>
    <xf numFmtId="17" fontId="39" fillId="0" borderId="10" xfId="67" applyNumberFormat="1" applyFont="1" applyFill="1" applyBorder="1" applyAlignment="1" quotePrefix="1">
      <alignment horizontal="right"/>
      <protection/>
    </xf>
    <xf numFmtId="0" fontId="39" fillId="0" borderId="10" xfId="67" applyFont="1" applyFill="1" applyBorder="1" applyAlignment="1" quotePrefix="1">
      <alignment horizontal="right"/>
      <protection/>
    </xf>
    <xf numFmtId="0" fontId="39" fillId="0" borderId="0" xfId="67" applyFont="1" applyBorder="1" applyAlignment="1" quotePrefix="1">
      <alignment horizontal="right"/>
      <protection/>
    </xf>
    <xf numFmtId="0" fontId="39" fillId="0" borderId="0" xfId="67" applyFont="1" applyAlignment="1" quotePrefix="1">
      <alignment horizontal="left"/>
      <protection/>
    </xf>
    <xf numFmtId="0" fontId="39" fillId="0" borderId="0" xfId="67" applyFont="1" applyFill="1" applyAlignment="1" quotePrefix="1">
      <alignment horizontal="left"/>
      <protection/>
    </xf>
    <xf numFmtId="0" fontId="39" fillId="0" borderId="0" xfId="67" applyFont="1" applyBorder="1" applyAlignment="1" quotePrefix="1">
      <alignment horizontal="left"/>
      <protection/>
    </xf>
    <xf numFmtId="0" fontId="39" fillId="0" borderId="0" xfId="67" applyFont="1" applyBorder="1">
      <alignment/>
      <protection/>
    </xf>
    <xf numFmtId="3" fontId="36" fillId="0" borderId="0" xfId="67" applyNumberFormat="1" applyFont="1" applyFill="1">
      <alignment/>
      <protection/>
    </xf>
    <xf numFmtId="3" fontId="36" fillId="0" borderId="0" xfId="67" applyNumberFormat="1" applyFont="1" applyBorder="1">
      <alignment/>
      <protection/>
    </xf>
    <xf numFmtId="3" fontId="36" fillId="0" borderId="0" xfId="67" applyNumberFormat="1" applyFont="1" applyFill="1" applyBorder="1">
      <alignment/>
      <protection/>
    </xf>
    <xf numFmtId="3" fontId="36" fillId="0" borderId="10" xfId="67" applyNumberFormat="1" applyFont="1" applyFill="1" applyBorder="1">
      <alignment/>
      <protection/>
    </xf>
    <xf numFmtId="6" fontId="36" fillId="0" borderId="10" xfId="67" applyNumberFormat="1" applyFont="1" applyBorder="1" applyAlignment="1">
      <alignment horizontal="left"/>
      <protection/>
    </xf>
    <xf numFmtId="0" fontId="39" fillId="0" borderId="10" xfId="67" applyFont="1" applyFill="1" applyBorder="1" applyAlignment="1">
      <alignment horizontal="right"/>
      <protection/>
    </xf>
    <xf numFmtId="3" fontId="39" fillId="0" borderId="0" xfId="67" applyNumberFormat="1" applyFont="1" applyFill="1">
      <alignment/>
      <protection/>
    </xf>
    <xf numFmtId="3" fontId="39" fillId="0" borderId="0" xfId="67" applyNumberFormat="1" applyFont="1" applyBorder="1">
      <alignment/>
      <protection/>
    </xf>
    <xf numFmtId="3" fontId="36" fillId="0" borderId="10" xfId="67" applyNumberFormat="1" applyFont="1" applyBorder="1">
      <alignment/>
      <protection/>
    </xf>
    <xf numFmtId="0" fontId="37" fillId="0" borderId="0" xfId="0" applyFont="1" applyAlignment="1">
      <alignment/>
    </xf>
    <xf numFmtId="0" fontId="36" fillId="0" borderId="0" xfId="69" applyFont="1" applyBorder="1">
      <alignment/>
      <protection/>
    </xf>
    <xf numFmtId="0" fontId="12" fillId="0" borderId="0" xfId="67" applyFont="1" applyFill="1">
      <alignment/>
      <protection/>
    </xf>
    <xf numFmtId="0" fontId="9" fillId="0" borderId="0" xfId="71" applyFont="1" applyAlignment="1">
      <alignment horizontal="left" wrapText="1"/>
      <protection/>
    </xf>
    <xf numFmtId="0" fontId="36" fillId="0" borderId="0" xfId="67" applyFont="1" applyAlignment="1">
      <alignment wrapText="1"/>
      <protection/>
    </xf>
    <xf numFmtId="0" fontId="37" fillId="0" borderId="0" xfId="0" applyFont="1" applyAlignment="1">
      <alignment/>
    </xf>
    <xf numFmtId="0" fontId="9" fillId="0" borderId="0" xfId="67" applyFont="1" applyAlignment="1">
      <alignment wrapText="1"/>
      <protection/>
    </xf>
    <xf numFmtId="0" fontId="0" fillId="0" borderId="0" xfId="0" applyFont="1" applyAlignment="1">
      <alignment wrapText="1"/>
    </xf>
    <xf numFmtId="0" fontId="0" fillId="0" borderId="0" xfId="0" applyFont="1" applyAlignment="1">
      <alignment/>
    </xf>
    <xf numFmtId="0" fontId="9" fillId="0" borderId="0" xfId="0" applyFont="1" applyAlignment="1">
      <alignmen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Followed Hyperlink" xfId="39"/>
    <cellStyle name="Bad" xfId="40"/>
    <cellStyle name="Calculation" xfId="41"/>
    <cellStyle name="Check Cell" xfId="42"/>
    <cellStyle name="Comma [0]_Sheet10" xfId="43"/>
    <cellStyle name="Comma_Sheet10" xfId="44"/>
    <cellStyle name="Currency [0]_Sheet10" xfId="45"/>
    <cellStyle name="Currency_Sheet10" xfId="46"/>
    <cellStyle name="Comma"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ali_1001 L&amp;T OYJ VUOSIKERTOMUS 2003" xfId="58"/>
    <cellStyle name="Normaali_1001 L&amp;T OYJ VUOSIKERTOMUS 2003_IAS1_laskelmat malli" xfId="59"/>
    <cellStyle name="Normaali_IFRS TASE" xfId="60"/>
    <cellStyle name="Normaali_IFRS- TULOSLASKELMA MALLIT" xfId="61"/>
    <cellStyle name="Normaali_IFRS- TULOSLASKELMA MALLIT_IAS1_laskelmat malli" xfId="62"/>
    <cellStyle name="Normaali_LTKASSAVIRTA2000" xfId="63"/>
    <cellStyle name="Normaali_LTKASSAVIRTA2000_IAS1_laskelmat malli" xfId="64"/>
    <cellStyle name="Normaali_MATLIIKEV" xfId="65"/>
    <cellStyle name="Normaali_OYJRAHLASKELMA" xfId="66"/>
    <cellStyle name="Normaali_PROFORMA092001" xfId="67"/>
    <cellStyle name="Normaali_PÖRSSI Q1 2006" xfId="68"/>
    <cellStyle name="Normaali_pörssi062000" xfId="69"/>
    <cellStyle name="Normaali_rahlaskVUOSIKERT" xfId="70"/>
    <cellStyle name="Normaali_Tunnusluvut032000" xfId="71"/>
    <cellStyle name="Normaali_Tunnusluvut032000_IAS1_laskelmat malli" xfId="72"/>
    <cellStyle name="Normaali_Työkirja2" xfId="73"/>
    <cellStyle name="Normaali_Verot" xfId="74"/>
    <cellStyle name="Normal_Sheet10" xfId="75"/>
    <cellStyle name="Note" xfId="76"/>
    <cellStyle name="Output" xfId="77"/>
    <cellStyle name="Pilkku_B INV 2002" xfId="78"/>
    <cellStyle name="Percent" xfId="79"/>
    <cellStyle name="Comma [0]" xfId="80"/>
    <cellStyle name="Currency [0]" xfId="81"/>
    <cellStyle name="Title" xfId="82"/>
    <cellStyle name="Total" xfId="83"/>
    <cellStyle name="Currency" xfId="84"/>
    <cellStyle name="Warning Text"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IFRS%20TILINP&#196;&#196;T&#214;KSET\12%202005\OV%20JA%20MUUT%20VEL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PROFORMAJAKO\PF%20200109\ESTIM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nelj&#228;nneksitt&#228;in%20ilman%20nimenmuutoskulu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lousosasto\IFRS-KONSERNILASKENTA_Laura%20Aarnio\tp2009\032009\Virrat%20kiinteist&#246;%20ja%20ppa-arvo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nelj&#228;nneksitt&#228;in%20ilman%20nimenmuutoskuluj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lousosasto\kirjanpito\LAURA,%20JAANA,%20NINA%20KONSERNILASKENTA_Laura%20Sillantaka\tp2006\122006\TASEKIRJAAN%20LIITTYVI&#196;%20TY&#214;PAPEREITA\Varauks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IFRS%20TILINP&#196;&#196;T&#214;KSET\12%202005\OV%20JA%20MUUT%20VEL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TEMP\nelj&#228;nneksitt&#228;in%20ilman%20nimenmuutoskulu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TEST ESTIM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u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aukset laskeminen"/>
      <sheetName val="26. VARAUKSE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workbookViewId="0" topLeftCell="A1">
      <selection activeCell="A1" sqref="A1"/>
    </sheetView>
  </sheetViews>
  <sheetFormatPr defaultColWidth="9.140625" defaultRowHeight="12.75"/>
  <cols>
    <col min="1" max="1" width="32.8515625" style="2" customWidth="1"/>
    <col min="2" max="2" width="10.140625" style="2" customWidth="1"/>
    <col min="3" max="3" width="10.7109375" style="2" customWidth="1"/>
    <col min="4" max="4" width="10.421875" style="2" customWidth="1"/>
    <col min="5" max="5" width="10.28125" style="102" customWidth="1"/>
    <col min="6" max="6" width="10.28125" style="135" customWidth="1"/>
    <col min="7" max="7" width="10.28125" style="132" customWidth="1"/>
    <col min="8" max="8" width="10.28125" style="2" customWidth="1"/>
    <col min="9" max="10" width="9.140625" style="2" customWidth="1"/>
    <col min="11" max="11" width="26.00390625" style="2" customWidth="1"/>
    <col min="12" max="16384" width="9.140625" style="2" customWidth="1"/>
  </cols>
  <sheetData>
    <row r="1" spans="1:4" ht="12.75">
      <c r="A1" s="216" t="s">
        <v>3</v>
      </c>
      <c r="B1" s="216"/>
      <c r="C1" s="216"/>
      <c r="D1" s="216"/>
    </row>
    <row r="3" spans="1:8" ht="15.75">
      <c r="A3" s="1" t="s">
        <v>21</v>
      </c>
      <c r="B3" s="1"/>
      <c r="C3" s="1"/>
      <c r="D3" s="1"/>
      <c r="E3" s="147"/>
      <c r="F3" s="133"/>
      <c r="G3" s="136"/>
      <c r="H3" s="100"/>
    </row>
    <row r="4" spans="1:8" ht="12.75">
      <c r="A4" s="4"/>
      <c r="B4" s="4"/>
      <c r="C4" s="4"/>
      <c r="D4" s="4"/>
      <c r="E4" s="148"/>
      <c r="F4" s="134"/>
      <c r="G4" s="137"/>
      <c r="H4" s="100"/>
    </row>
    <row r="5" spans="1:8" ht="12.75">
      <c r="A5" s="386" t="s">
        <v>22</v>
      </c>
      <c r="B5" s="194" t="s">
        <v>14</v>
      </c>
      <c r="C5" s="194" t="s">
        <v>11</v>
      </c>
      <c r="D5" s="344" t="s">
        <v>43</v>
      </c>
      <c r="E5" s="194" t="s">
        <v>15</v>
      </c>
      <c r="F5" s="194" t="s">
        <v>16</v>
      </c>
      <c r="G5" s="116" t="s">
        <v>43</v>
      </c>
      <c r="H5" s="301" t="s">
        <v>7</v>
      </c>
    </row>
    <row r="6" spans="2:8" ht="12.75">
      <c r="B6" s="102"/>
      <c r="C6" s="195"/>
      <c r="D6" s="139"/>
      <c r="F6" s="195"/>
      <c r="H6" s="97"/>
    </row>
    <row r="7" spans="1:13" s="100" customFormat="1" ht="12.75">
      <c r="A7" s="4" t="s">
        <v>23</v>
      </c>
      <c r="B7" s="172">
        <v>143770</v>
      </c>
      <c r="C7" s="341">
        <v>140739</v>
      </c>
      <c r="D7" s="138">
        <f>(B7-C7)/C7*100</f>
        <v>2.1536319001840285</v>
      </c>
      <c r="E7" s="172">
        <v>446686</v>
      </c>
      <c r="F7" s="333">
        <v>434265</v>
      </c>
      <c r="G7" s="138">
        <f>(E7-F7)/F7*100</f>
        <v>2.860235109898334</v>
      </c>
      <c r="H7" s="302">
        <v>582306</v>
      </c>
      <c r="K7" s="118"/>
      <c r="L7" s="119"/>
      <c r="M7" s="102"/>
    </row>
    <row r="8" spans="1:13" s="100" customFormat="1" ht="12.75">
      <c r="A8" s="8" t="s">
        <v>24</v>
      </c>
      <c r="B8" s="99">
        <v>-122237</v>
      </c>
      <c r="C8" s="197">
        <v>-117933</v>
      </c>
      <c r="D8" s="141">
        <f>(B8-C8)/C8*100</f>
        <v>3.6495298177778905</v>
      </c>
      <c r="E8" s="99">
        <v>-393305</v>
      </c>
      <c r="F8" s="334">
        <v>-373212</v>
      </c>
      <c r="G8" s="141">
        <f>(E8-F8)/F8*100</f>
        <v>5.38380330750351</v>
      </c>
      <c r="H8" s="99">
        <v>-505699</v>
      </c>
      <c r="K8" s="120"/>
      <c r="L8" s="121"/>
      <c r="M8" s="102"/>
    </row>
    <row r="9" spans="1:13" s="100" customFormat="1" ht="12.75">
      <c r="A9" s="6"/>
      <c r="B9" s="425"/>
      <c r="C9" s="425"/>
      <c r="D9" s="425"/>
      <c r="E9" s="425"/>
      <c r="F9" s="425"/>
      <c r="G9" s="425"/>
      <c r="H9" s="425"/>
      <c r="K9" s="123"/>
      <c r="L9" s="124"/>
      <c r="M9" s="102"/>
    </row>
    <row r="10" spans="4:13" s="100" customFormat="1" ht="12.75">
      <c r="D10" s="139"/>
      <c r="F10" s="334"/>
      <c r="G10" s="139"/>
      <c r="H10" s="97"/>
      <c r="K10" s="125"/>
      <c r="L10" s="126"/>
      <c r="M10" s="102"/>
    </row>
    <row r="11" spans="1:13" s="100" customFormat="1" ht="12.75">
      <c r="A11" s="4" t="s">
        <v>25</v>
      </c>
      <c r="B11" s="172">
        <f>B7+B8</f>
        <v>21533</v>
      </c>
      <c r="C11" s="341">
        <f>C7+C8</f>
        <v>22806</v>
      </c>
      <c r="D11" s="138">
        <f>(B11-C11)/C11*100</f>
        <v>-5.581864421643427</v>
      </c>
      <c r="E11" s="172">
        <f>E7+E8</f>
        <v>53381</v>
      </c>
      <c r="F11" s="333">
        <f>F7+F8</f>
        <v>61053</v>
      </c>
      <c r="G11" s="138">
        <f>(E11-F11)/F11*100</f>
        <v>-12.566131066450462</v>
      </c>
      <c r="H11" s="302">
        <f>H8+H7</f>
        <v>76607</v>
      </c>
      <c r="K11" s="123"/>
      <c r="L11" s="124"/>
      <c r="M11" s="102"/>
    </row>
    <row r="12" spans="4:13" s="100" customFormat="1" ht="12.75">
      <c r="D12" s="139"/>
      <c r="F12" s="334"/>
      <c r="G12" s="139"/>
      <c r="H12" s="97"/>
      <c r="K12" s="123"/>
      <c r="L12" s="124"/>
      <c r="M12" s="102"/>
    </row>
    <row r="13" spans="1:13" s="100" customFormat="1" ht="12.75">
      <c r="A13" s="7" t="s">
        <v>26</v>
      </c>
      <c r="B13" s="195">
        <v>49</v>
      </c>
      <c r="C13" s="195">
        <v>652</v>
      </c>
      <c r="D13" s="139">
        <f>(B13-C13)/C13*100</f>
        <v>-92.48466257668711</v>
      </c>
      <c r="E13" s="195">
        <v>1070</v>
      </c>
      <c r="F13" s="335">
        <v>1996</v>
      </c>
      <c r="G13" s="139">
        <f>(E13-F13)/F13*100</f>
        <v>-46.392785571142284</v>
      </c>
      <c r="H13" s="97">
        <v>2425</v>
      </c>
      <c r="K13" s="125"/>
      <c r="L13" s="126"/>
      <c r="M13" s="102"/>
    </row>
    <row r="14" spans="1:13" s="100" customFormat="1" ht="12.75">
      <c r="A14" s="387" t="s">
        <v>27</v>
      </c>
      <c r="B14" s="195">
        <v>-3036</v>
      </c>
      <c r="C14" s="195">
        <v>-3028</v>
      </c>
      <c r="D14" s="139">
        <f>(B14-C14)/C14*100</f>
        <v>0.26420079260237783</v>
      </c>
      <c r="E14" s="195">
        <v>-9975</v>
      </c>
      <c r="F14" s="335">
        <v>-10794</v>
      </c>
      <c r="G14" s="139">
        <f>(E14-F14)/F14*100</f>
        <v>-7.587548638132295</v>
      </c>
      <c r="H14" s="97">
        <v>-14636</v>
      </c>
      <c r="K14" s="125"/>
      <c r="L14" s="126"/>
      <c r="M14" s="102"/>
    </row>
    <row r="15" spans="1:13" s="100" customFormat="1" ht="12.75">
      <c r="A15" s="92" t="s">
        <v>28</v>
      </c>
      <c r="B15" s="195">
        <v>-2316</v>
      </c>
      <c r="C15" s="195">
        <v>-3006</v>
      </c>
      <c r="D15" s="139">
        <f>(B15-C15)/C15*100</f>
        <v>-22.954091816367264</v>
      </c>
      <c r="E15" s="195">
        <v>-8259</v>
      </c>
      <c r="F15" s="195">
        <v>-8538</v>
      </c>
      <c r="G15" s="139">
        <f>(E15-F15)/F15*100</f>
        <v>-3.267744202389318</v>
      </c>
      <c r="H15" s="97">
        <v>-11705</v>
      </c>
      <c r="K15" s="120"/>
      <c r="L15" s="126"/>
      <c r="M15" s="102"/>
    </row>
    <row r="16" spans="1:13" s="100" customFormat="1" ht="12.75">
      <c r="A16" s="8" t="s">
        <v>29</v>
      </c>
      <c r="B16" s="197">
        <v>45</v>
      </c>
      <c r="C16" s="197">
        <v>-515</v>
      </c>
      <c r="D16" s="141">
        <f>(B16-C16)/C16*100</f>
        <v>-108.7378640776699</v>
      </c>
      <c r="E16" s="197">
        <v>-1919</v>
      </c>
      <c r="F16" s="197">
        <v>-1957</v>
      </c>
      <c r="G16" s="141">
        <f>(E16-F16)/F16*100</f>
        <v>-1.9417475728155338</v>
      </c>
      <c r="H16" s="99">
        <v>-2427</v>
      </c>
      <c r="J16" s="97"/>
      <c r="K16" s="123"/>
      <c r="L16" s="124"/>
      <c r="M16" s="102"/>
    </row>
    <row r="17" spans="1:13" s="100" customFormat="1" ht="12.75">
      <c r="A17" s="127" t="s">
        <v>30</v>
      </c>
      <c r="B17" s="197"/>
      <c r="C17" s="197"/>
      <c r="D17" s="141"/>
      <c r="E17" s="197">
        <v>-2632</v>
      </c>
      <c r="F17" s="197"/>
      <c r="G17" s="141"/>
      <c r="H17" s="99"/>
      <c r="J17" s="97"/>
      <c r="K17" s="123"/>
      <c r="L17" s="124"/>
      <c r="M17" s="102"/>
    </row>
    <row r="18" spans="1:13" s="100" customFormat="1" ht="12.75">
      <c r="A18" s="122"/>
      <c r="B18" s="196"/>
      <c r="C18" s="196"/>
      <c r="D18" s="140"/>
      <c r="E18" s="196"/>
      <c r="F18" s="196"/>
      <c r="G18" s="140"/>
      <c r="H18" s="98"/>
      <c r="J18" s="97"/>
      <c r="K18" s="123"/>
      <c r="L18" s="124"/>
      <c r="M18" s="102"/>
    </row>
    <row r="19" spans="1:13" s="100" customFormat="1" ht="12.75">
      <c r="A19" s="128"/>
      <c r="D19" s="141"/>
      <c r="F19" s="289"/>
      <c r="G19" s="141"/>
      <c r="H19" s="97"/>
      <c r="K19" s="123"/>
      <c r="L19" s="124"/>
      <c r="M19" s="102"/>
    </row>
    <row r="20" spans="1:13" s="100" customFormat="1" ht="12.75">
      <c r="A20" s="128" t="s">
        <v>31</v>
      </c>
      <c r="B20" s="198">
        <f>SUM(B11:B18)</f>
        <v>16275</v>
      </c>
      <c r="C20" s="198">
        <f>SUM(C11:C18)</f>
        <v>16909</v>
      </c>
      <c r="D20" s="129">
        <f>(B20-C20)/C20*100</f>
        <v>-3.749482524099592</v>
      </c>
      <c r="E20" s="198">
        <f>SUM(E11:E18)</f>
        <v>31666</v>
      </c>
      <c r="F20" s="198">
        <f>SUM(F11:F19)</f>
        <v>41760</v>
      </c>
      <c r="G20" s="129">
        <f>(E20-F20)/F20*100</f>
        <v>-24.171455938697317</v>
      </c>
      <c r="H20" s="302">
        <f>SUM(H11:H19)</f>
        <v>50264</v>
      </c>
      <c r="J20" s="97"/>
      <c r="K20" s="125"/>
      <c r="L20" s="126"/>
      <c r="M20" s="102"/>
    </row>
    <row r="21" spans="1:13" ht="12.75">
      <c r="A21" s="128"/>
      <c r="C21" s="100"/>
      <c r="D21" s="142"/>
      <c r="E21" s="2"/>
      <c r="F21" s="289"/>
      <c r="G21" s="142"/>
      <c r="H21" s="97"/>
      <c r="K21" s="92"/>
      <c r="L21" s="86"/>
      <c r="M21" s="17"/>
    </row>
    <row r="22" spans="1:13" ht="12.75">
      <c r="A22" s="92" t="s">
        <v>32</v>
      </c>
      <c r="B22" s="197">
        <v>82</v>
      </c>
      <c r="C22" s="197">
        <v>237</v>
      </c>
      <c r="D22" s="142">
        <f>(B22-C22)/C22*100</f>
        <v>-65.40084388185655</v>
      </c>
      <c r="E22" s="197">
        <v>730</v>
      </c>
      <c r="F22" s="197">
        <v>1066</v>
      </c>
      <c r="G22" s="142">
        <f>(E22-F22)/F22*100</f>
        <v>-31.51969981238274</v>
      </c>
      <c r="H22" s="99">
        <v>1290</v>
      </c>
      <c r="J22" s="5"/>
      <c r="K22" s="88"/>
      <c r="L22" s="88"/>
      <c r="M22" s="17"/>
    </row>
    <row r="23" spans="1:13" ht="12.75">
      <c r="A23" s="386" t="s">
        <v>33</v>
      </c>
      <c r="B23" s="196">
        <v>-1354</v>
      </c>
      <c r="C23" s="196">
        <v>-1479</v>
      </c>
      <c r="D23" s="131">
        <f>(B23-C23)/C23*100</f>
        <v>-8.451656524678837</v>
      </c>
      <c r="E23" s="196">
        <v>-3972</v>
      </c>
      <c r="F23" s="196">
        <v>-5226</v>
      </c>
      <c r="G23" s="131">
        <f>(E23-F23)/F23*100</f>
        <v>-23.99540757749713</v>
      </c>
      <c r="H23" s="98">
        <v>-6528</v>
      </c>
      <c r="I23" s="5"/>
      <c r="J23" s="5"/>
      <c r="K23" s="94"/>
      <c r="L23" s="87"/>
      <c r="M23" s="17"/>
    </row>
    <row r="24" spans="3:13" ht="12.75">
      <c r="C24" s="100"/>
      <c r="D24" s="142"/>
      <c r="E24" s="2"/>
      <c r="F24" s="289"/>
      <c r="G24" s="142"/>
      <c r="H24" s="97"/>
      <c r="J24" s="5"/>
      <c r="K24" s="370"/>
      <c r="L24" s="89"/>
      <c r="M24" s="17"/>
    </row>
    <row r="25" spans="1:13" ht="12.75">
      <c r="A25" s="388" t="s">
        <v>34</v>
      </c>
      <c r="B25" s="290">
        <f>SUM(B20:B23)</f>
        <v>15003</v>
      </c>
      <c r="C25" s="342">
        <f>SUM(C20:C23)</f>
        <v>15667</v>
      </c>
      <c r="D25" s="130">
        <f>(B25-C25)/C25*100</f>
        <v>-4.238207697708559</v>
      </c>
      <c r="E25" s="290">
        <f>SUM(E20:E23)</f>
        <v>28424</v>
      </c>
      <c r="F25" s="290">
        <f>SUM(F20:F24)</f>
        <v>37600</v>
      </c>
      <c r="G25" s="130">
        <f>(E25-F25)/F25*100</f>
        <v>-24.404255319148938</v>
      </c>
      <c r="H25" s="302">
        <f>SUM(H20:H24)</f>
        <v>45026</v>
      </c>
      <c r="K25" s="93"/>
      <c r="L25" s="87"/>
      <c r="M25" s="17"/>
    </row>
    <row r="26" spans="1:13" ht="12.75">
      <c r="A26" s="388"/>
      <c r="C26" s="100"/>
      <c r="D26" s="143"/>
      <c r="E26" s="2"/>
      <c r="F26" s="291"/>
      <c r="G26" s="143"/>
      <c r="H26" s="97"/>
      <c r="K26" s="95"/>
      <c r="L26" s="87"/>
      <c r="M26" s="17"/>
    </row>
    <row r="27" spans="1:13" ht="12.75">
      <c r="A27" s="6" t="s">
        <v>35</v>
      </c>
      <c r="B27" s="196">
        <v>-3975</v>
      </c>
      <c r="C27" s="196">
        <v>-4152</v>
      </c>
      <c r="D27" s="131">
        <f>(B27-C27)/C27*100</f>
        <v>-4.263005780346821</v>
      </c>
      <c r="E27" s="196">
        <v>-7532</v>
      </c>
      <c r="F27" s="196">
        <v>-9964</v>
      </c>
      <c r="G27" s="131">
        <f>(E27-F27)/F27*100</f>
        <v>-24.407868325973507</v>
      </c>
      <c r="H27" s="98">
        <v>-11881</v>
      </c>
      <c r="K27" s="9"/>
      <c r="L27" s="90"/>
      <c r="M27" s="17"/>
    </row>
    <row r="28" spans="2:13" ht="12.75">
      <c r="B28" s="289"/>
      <c r="C28" s="195"/>
      <c r="D28" s="132"/>
      <c r="E28" s="289"/>
      <c r="F28" s="289"/>
      <c r="H28" s="97"/>
      <c r="K28" s="8"/>
      <c r="L28" s="90"/>
      <c r="M28" s="17"/>
    </row>
    <row r="29" spans="1:13" ht="12.75">
      <c r="A29" s="10" t="s">
        <v>36</v>
      </c>
      <c r="B29" s="172">
        <f>SUM(B25:B28)</f>
        <v>11028</v>
      </c>
      <c r="C29" s="198">
        <f>SUM(C25:C28)</f>
        <v>11515</v>
      </c>
      <c r="D29" s="117">
        <f>(B29-C29)/C29*100</f>
        <v>-4.229266174554929</v>
      </c>
      <c r="E29" s="172">
        <f>SUM(E25:E28)</f>
        <v>20892</v>
      </c>
      <c r="F29" s="172">
        <f>SUM(F25:F28)</f>
        <v>27636</v>
      </c>
      <c r="G29" s="117">
        <f>(E29-F29)/F29*100</f>
        <v>-24.402952670429872</v>
      </c>
      <c r="H29" s="172">
        <f>SUM(H25:H28)</f>
        <v>33145</v>
      </c>
      <c r="K29" s="17"/>
      <c r="L29" s="90"/>
      <c r="M29" s="17"/>
    </row>
    <row r="30" spans="1:13" ht="12.75">
      <c r="A30" s="10"/>
      <c r="B30" s="289"/>
      <c r="C30" s="195"/>
      <c r="D30" s="195"/>
      <c r="E30" s="289"/>
      <c r="F30" s="289"/>
      <c r="H30" s="100"/>
      <c r="K30" s="96"/>
      <c r="L30" s="88"/>
      <c r="M30" s="17"/>
    </row>
    <row r="31" spans="1:13" ht="12.75">
      <c r="A31" s="11" t="s">
        <v>37</v>
      </c>
      <c r="C31" s="100"/>
      <c r="D31" s="195"/>
      <c r="E31" s="2"/>
      <c r="F31" s="292"/>
      <c r="G31" s="137"/>
      <c r="H31" s="100"/>
      <c r="K31" s="17"/>
      <c r="L31" s="91"/>
      <c r="M31" s="17"/>
    </row>
    <row r="32" spans="1:13" ht="12.75">
      <c r="A32" s="7" t="s">
        <v>38</v>
      </c>
      <c r="B32" s="195">
        <f>B29-B33</f>
        <v>11025</v>
      </c>
      <c r="C32" s="195">
        <f>C29-C33</f>
        <v>11509</v>
      </c>
      <c r="D32" s="195"/>
      <c r="E32" s="195">
        <f>E29-E33</f>
        <v>20878</v>
      </c>
      <c r="F32" s="195">
        <f>F29-F33</f>
        <v>27629</v>
      </c>
      <c r="G32" s="195"/>
      <c r="H32" s="195">
        <f>H29-H33</f>
        <v>33140</v>
      </c>
      <c r="J32" s="5"/>
      <c r="K32" s="17"/>
      <c r="L32" s="91"/>
      <c r="M32" s="17"/>
    </row>
    <row r="33" spans="1:13" ht="12.75">
      <c r="A33" s="2" t="s">
        <v>39</v>
      </c>
      <c r="B33" s="195">
        <v>3</v>
      </c>
      <c r="C33" s="195">
        <v>6</v>
      </c>
      <c r="D33" s="195"/>
      <c r="E33" s="195">
        <v>14</v>
      </c>
      <c r="F33" s="195">
        <v>7</v>
      </c>
      <c r="H33" s="100">
        <v>5</v>
      </c>
      <c r="K33" s="17"/>
      <c r="L33" s="17"/>
      <c r="M33" s="17"/>
    </row>
    <row r="34" spans="1:8" ht="12.75">
      <c r="A34" s="7"/>
      <c r="B34" s="293"/>
      <c r="C34" s="343"/>
      <c r="D34" s="343"/>
      <c r="E34" s="127"/>
      <c r="F34" s="127"/>
      <c r="H34" s="97"/>
    </row>
    <row r="35" spans="1:8" ht="12.75">
      <c r="A35" s="4" t="s">
        <v>40</v>
      </c>
      <c r="B35" s="100"/>
      <c r="C35" s="100"/>
      <c r="D35" s="199"/>
      <c r="E35" s="293"/>
      <c r="F35" s="293"/>
      <c r="G35" s="144"/>
      <c r="H35" s="100"/>
    </row>
    <row r="36" spans="1:8" ht="12.75">
      <c r="A36" s="2" t="s">
        <v>41</v>
      </c>
      <c r="B36" s="199">
        <v>0.28</v>
      </c>
      <c r="C36" s="199">
        <v>0.3</v>
      </c>
      <c r="D36" s="199"/>
      <c r="E36" s="199">
        <v>0.54</v>
      </c>
      <c r="F36" s="199">
        <v>0.71</v>
      </c>
      <c r="H36" s="303">
        <v>0.85</v>
      </c>
    </row>
    <row r="37" spans="1:8" ht="12.75">
      <c r="A37" s="2" t="s">
        <v>42</v>
      </c>
      <c r="B37" s="199">
        <v>0.28</v>
      </c>
      <c r="C37" s="199">
        <v>0.3</v>
      </c>
      <c r="D37" s="100"/>
      <c r="E37" s="199">
        <v>0.54</v>
      </c>
      <c r="F37" s="199">
        <v>0.71</v>
      </c>
      <c r="H37" s="303">
        <v>0.85</v>
      </c>
    </row>
    <row r="38" spans="2:4" ht="12.75">
      <c r="B38" s="100"/>
      <c r="C38" s="100"/>
      <c r="D38" s="100"/>
    </row>
    <row r="39" spans="2:4" ht="12.75">
      <c r="B39" s="100"/>
      <c r="C39" s="100"/>
      <c r="D39" s="100"/>
    </row>
    <row r="41" ht="12.75">
      <c r="C41" s="5"/>
    </row>
  </sheetData>
  <printOptions/>
  <pageMargins left="0.99" right="0.27" top="0.984251968503937" bottom="0" header="0.79" footer="0.4921259845"/>
  <pageSetup fitToHeight="7" fitToWidth="1" orientation="portrait" paperSize="9" scale="85" r:id="rId1"/>
  <ignoredErrors>
    <ignoredError sqref="D11 D20 D25 D29 G29 G25 G20" formula="1"/>
  </ignoredErrors>
</worksheet>
</file>

<file path=xl/worksheets/sheet10.xml><?xml version="1.0" encoding="utf-8"?>
<worksheet xmlns="http://schemas.openxmlformats.org/spreadsheetml/2006/main" xmlns:r="http://schemas.openxmlformats.org/officeDocument/2006/relationships">
  <dimension ref="A1:K41"/>
  <sheetViews>
    <sheetView workbookViewId="0" topLeftCell="A1">
      <selection activeCell="A46" sqref="A46"/>
    </sheetView>
  </sheetViews>
  <sheetFormatPr defaultColWidth="9.140625" defaultRowHeight="12.75"/>
  <cols>
    <col min="1" max="1" width="38.8515625" style="0" customWidth="1"/>
    <col min="2" max="2" width="10.57421875" style="0" customWidth="1"/>
    <col min="3" max="3" width="10.57421875" style="202" customWidth="1"/>
    <col min="4" max="4" width="10.57421875" style="0" customWidth="1"/>
  </cols>
  <sheetData>
    <row r="1" spans="1:3" ht="12.75">
      <c r="A1" s="50" t="s">
        <v>4</v>
      </c>
      <c r="B1" s="50"/>
      <c r="C1" s="163"/>
    </row>
    <row r="2" spans="1:3" ht="12.75">
      <c r="A2" s="53"/>
      <c r="B2" s="54"/>
      <c r="C2" s="146"/>
    </row>
    <row r="3" spans="1:3" ht="12.75">
      <c r="A3" s="53" t="s">
        <v>197</v>
      </c>
      <c r="B3" s="54"/>
      <c r="C3" s="146"/>
    </row>
    <row r="4" spans="1:4" ht="12.75">
      <c r="A4" s="54"/>
      <c r="B4" s="208"/>
      <c r="C4" s="201"/>
      <c r="D4" s="202"/>
    </row>
    <row r="5" spans="1:4" ht="12.75">
      <c r="A5" s="418" t="s">
        <v>22</v>
      </c>
      <c r="B5" s="145" t="s">
        <v>15</v>
      </c>
      <c r="C5" s="145" t="s">
        <v>16</v>
      </c>
      <c r="D5" s="145" t="s">
        <v>7</v>
      </c>
    </row>
    <row r="6" spans="1:4" ht="12.75">
      <c r="A6" s="54"/>
      <c r="B6" s="146"/>
      <c r="C6" s="146"/>
      <c r="D6" s="146"/>
    </row>
    <row r="7" spans="1:6" ht="12.75">
      <c r="A7" s="56" t="s">
        <v>198</v>
      </c>
      <c r="B7" s="74">
        <v>148417</v>
      </c>
      <c r="C7" s="74">
        <v>152627</v>
      </c>
      <c r="D7" s="74">
        <v>152627</v>
      </c>
      <c r="F7" s="188"/>
    </row>
    <row r="8" spans="1:4" ht="12.75">
      <c r="A8" s="56" t="s">
        <v>199</v>
      </c>
      <c r="B8" s="74">
        <v>476</v>
      </c>
      <c r="C8" s="74">
        <v>183</v>
      </c>
      <c r="D8" s="74">
        <v>1352</v>
      </c>
    </row>
    <row r="9" spans="1:4" ht="12.75">
      <c r="A9" s="56" t="s">
        <v>200</v>
      </c>
      <c r="B9" s="74">
        <v>2078</v>
      </c>
      <c r="C9" s="74">
        <v>2863</v>
      </c>
      <c r="D9" s="74">
        <v>4052</v>
      </c>
    </row>
    <row r="10" spans="1:4" ht="12.75">
      <c r="A10" s="56" t="s">
        <v>201</v>
      </c>
      <c r="B10" s="74">
        <v>-1718</v>
      </c>
      <c r="C10" s="74">
        <v>-106</v>
      </c>
      <c r="D10" s="74">
        <v>-2148</v>
      </c>
    </row>
    <row r="11" spans="1:6" ht="12.75">
      <c r="A11" s="56" t="s">
        <v>202</v>
      </c>
      <c r="B11" s="74">
        <v>-6838</v>
      </c>
      <c r="C11" s="74">
        <v>-6579</v>
      </c>
      <c r="D11" s="74">
        <v>-8880</v>
      </c>
      <c r="F11" s="188"/>
    </row>
    <row r="12" spans="1:6" ht="12.75">
      <c r="A12" s="56" t="s">
        <v>203</v>
      </c>
      <c r="B12" s="74">
        <v>-4</v>
      </c>
      <c r="C12" s="74">
        <v>978</v>
      </c>
      <c r="D12" s="74">
        <v>978</v>
      </c>
      <c r="F12" s="351"/>
    </row>
    <row r="13" spans="1:6" ht="12.75">
      <c r="A13" s="58" t="s">
        <v>204</v>
      </c>
      <c r="B13" s="75">
        <v>930</v>
      </c>
      <c r="C13" s="75">
        <v>463</v>
      </c>
      <c r="D13" s="75">
        <v>436</v>
      </c>
      <c r="F13" s="351"/>
    </row>
    <row r="14" spans="1:7" ht="12.75">
      <c r="A14" s="54" t="s">
        <v>205</v>
      </c>
      <c r="B14" s="74">
        <f>SUM(B7:B13)</f>
        <v>143341</v>
      </c>
      <c r="C14" s="74">
        <f>SUM(C7:C13)</f>
        <v>150429</v>
      </c>
      <c r="D14" s="74">
        <f>SUM(D7:D13)</f>
        <v>148417</v>
      </c>
      <c r="F14" s="351"/>
      <c r="G14" s="352"/>
    </row>
    <row r="15" spans="1:6" ht="12.75">
      <c r="A15" s="54"/>
      <c r="B15" s="349"/>
      <c r="C15" s="349"/>
      <c r="D15" s="202"/>
      <c r="F15" s="351"/>
    </row>
    <row r="16" spans="1:7" ht="12.75">
      <c r="A16" s="53" t="s">
        <v>206</v>
      </c>
      <c r="B16" s="202"/>
      <c r="C16" s="146"/>
      <c r="D16" s="202"/>
      <c r="F16" s="351"/>
      <c r="G16" s="188"/>
    </row>
    <row r="17" spans="1:6" ht="12.75">
      <c r="A17" s="54"/>
      <c r="B17" s="208"/>
      <c r="C17" s="201"/>
      <c r="D17" s="202"/>
      <c r="F17" s="351"/>
    </row>
    <row r="18" spans="1:4" ht="12.75">
      <c r="A18" s="418" t="s">
        <v>22</v>
      </c>
      <c r="B18" s="145" t="str">
        <f>+B5</f>
        <v>1-9/2010</v>
      </c>
      <c r="C18" s="145" t="str">
        <f>+C5</f>
        <v>1-9/2009</v>
      </c>
      <c r="D18" s="145" t="str">
        <f>D5</f>
        <v>1-12/2009</v>
      </c>
    </row>
    <row r="19" spans="1:6" ht="12.75">
      <c r="A19" s="54"/>
      <c r="B19" s="146"/>
      <c r="C19" s="146"/>
      <c r="D19" s="146"/>
      <c r="F19" s="188"/>
    </row>
    <row r="20" spans="1:6" ht="12.75">
      <c r="A20" s="56" t="s">
        <v>198</v>
      </c>
      <c r="B20" s="74">
        <v>201651</v>
      </c>
      <c r="C20" s="74">
        <v>197152</v>
      </c>
      <c r="D20" s="74">
        <v>197152</v>
      </c>
      <c r="F20" s="188"/>
    </row>
    <row r="21" spans="1:8" ht="12.75">
      <c r="A21" s="56" t="s">
        <v>199</v>
      </c>
      <c r="B21" s="74">
        <v>272</v>
      </c>
      <c r="C21" s="74">
        <v>140</v>
      </c>
      <c r="D21" s="74">
        <v>395</v>
      </c>
      <c r="H21" s="188"/>
    </row>
    <row r="22" spans="1:6" ht="12.75">
      <c r="A22" s="56" t="s">
        <v>200</v>
      </c>
      <c r="B22" s="74">
        <v>24035</v>
      </c>
      <c r="C22" s="74">
        <v>30915.61</v>
      </c>
      <c r="D22" s="74">
        <v>39029</v>
      </c>
      <c r="F22" s="351"/>
    </row>
    <row r="23" spans="1:11" ht="12.75">
      <c r="A23" s="56" t="s">
        <v>201</v>
      </c>
      <c r="B23" s="74">
        <v>-1001</v>
      </c>
      <c r="C23" s="74">
        <v>-1585.011</v>
      </c>
      <c r="D23" s="74">
        <v>-2324</v>
      </c>
      <c r="F23" s="351"/>
      <c r="G23" s="188"/>
      <c r="H23" s="188"/>
      <c r="K23" s="188"/>
    </row>
    <row r="24" spans="1:8" ht="12.75">
      <c r="A24" s="56" t="s">
        <v>207</v>
      </c>
      <c r="B24" s="74">
        <v>-26777</v>
      </c>
      <c r="C24" s="74">
        <v>-23337.363</v>
      </c>
      <c r="D24" s="74">
        <v>-31454</v>
      </c>
      <c r="E24" s="188"/>
      <c r="F24" s="351"/>
      <c r="H24" s="188"/>
    </row>
    <row r="25" spans="1:7" ht="12.75">
      <c r="A25" s="56" t="s">
        <v>203</v>
      </c>
      <c r="B25" s="74">
        <v>4</v>
      </c>
      <c r="C25" s="74">
        <v>-978.392</v>
      </c>
      <c r="D25" s="74">
        <v>-978</v>
      </c>
      <c r="G25" s="188"/>
    </row>
    <row r="26" spans="1:4" ht="12.75">
      <c r="A26" s="58" t="s">
        <v>204</v>
      </c>
      <c r="B26" s="75">
        <v>289</v>
      </c>
      <c r="C26" s="75">
        <f>-217.181+5</f>
        <v>-212.181</v>
      </c>
      <c r="D26" s="75">
        <v>-169</v>
      </c>
    </row>
    <row r="27" spans="1:6" ht="12.75">
      <c r="A27" s="54" t="s">
        <v>205</v>
      </c>
      <c r="B27" s="74">
        <f>SUM(B20:B26)</f>
        <v>198473</v>
      </c>
      <c r="C27" s="74">
        <f>SUM(C20:C26)</f>
        <v>202094.66299999997</v>
      </c>
      <c r="D27" s="74">
        <f>SUM(D20:D26)</f>
        <v>201651</v>
      </c>
      <c r="F27" s="188"/>
    </row>
    <row r="28" spans="2:6" ht="12.75">
      <c r="B28" s="350"/>
      <c r="C28" s="350"/>
      <c r="D28" s="202"/>
      <c r="F28" s="188"/>
    </row>
    <row r="29" spans="2:4" ht="12.75">
      <c r="B29" s="372"/>
      <c r="D29" s="202"/>
    </row>
    <row r="30" spans="1:4" ht="12.75">
      <c r="A30" s="53" t="s">
        <v>208</v>
      </c>
      <c r="B30" s="146"/>
      <c r="C30" s="146"/>
      <c r="D30" s="202"/>
    </row>
    <row r="31" spans="1:4" ht="12.75">
      <c r="A31" s="54"/>
      <c r="B31" s="208"/>
      <c r="C31" s="201"/>
      <c r="D31" s="202"/>
    </row>
    <row r="32" spans="1:4" ht="12.75">
      <c r="A32" s="418" t="s">
        <v>22</v>
      </c>
      <c r="B32" s="145" t="str">
        <f>B5</f>
        <v>1-9/2010</v>
      </c>
      <c r="C32" s="145" t="str">
        <f>C5</f>
        <v>1-9/2009</v>
      </c>
      <c r="D32" s="145" t="str">
        <f>D5</f>
        <v>1-12/2009</v>
      </c>
    </row>
    <row r="33" spans="1:4" ht="12.75">
      <c r="A33" s="54"/>
      <c r="B33" s="146"/>
      <c r="C33" s="146"/>
      <c r="D33" s="146"/>
    </row>
    <row r="34" spans="1:4" ht="12.75">
      <c r="A34" s="56" t="s">
        <v>55</v>
      </c>
      <c r="B34" s="74">
        <v>140</v>
      </c>
      <c r="C34" s="74">
        <v>350</v>
      </c>
      <c r="D34" s="74">
        <v>160</v>
      </c>
    </row>
    <row r="35" spans="1:4" ht="12.75">
      <c r="A35" s="58" t="s">
        <v>61</v>
      </c>
      <c r="B35" s="75">
        <v>4281</v>
      </c>
      <c r="C35" s="75">
        <v>8790</v>
      </c>
      <c r="D35" s="75">
        <v>7390</v>
      </c>
    </row>
    <row r="36" spans="1:4" ht="12.75">
      <c r="A36" s="54" t="s">
        <v>173</v>
      </c>
      <c r="B36" s="74">
        <f>SUM(B34:B35)</f>
        <v>4421</v>
      </c>
      <c r="C36" s="74">
        <f>SUM(C34:C35)</f>
        <v>9140</v>
      </c>
      <c r="D36" s="74">
        <f>SUM(D34:D35)</f>
        <v>7550</v>
      </c>
    </row>
    <row r="37" spans="2:4" ht="12.75">
      <c r="B37" s="202"/>
      <c r="D37" s="202"/>
    </row>
    <row r="38" spans="1:5" s="358" customFormat="1" ht="25.5">
      <c r="A38" s="192" t="s">
        <v>209</v>
      </c>
      <c r="B38" s="298">
        <v>100</v>
      </c>
      <c r="C38" s="298">
        <v>750</v>
      </c>
      <c r="D38" s="298"/>
      <c r="E38"/>
    </row>
    <row r="39" ht="12.75">
      <c r="A39" t="s">
        <v>210</v>
      </c>
    </row>
    <row r="41" ht="12.75">
      <c r="B41" s="188"/>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42"/>
  <sheetViews>
    <sheetView workbookViewId="0" topLeftCell="A1">
      <selection activeCell="F17" sqref="F17"/>
    </sheetView>
  </sheetViews>
  <sheetFormatPr defaultColWidth="9.140625" defaultRowHeight="12.75"/>
  <cols>
    <col min="1" max="1" width="40.28125" style="76" customWidth="1"/>
    <col min="2" max="2" width="10.28125" style="203" customWidth="1"/>
    <col min="3" max="3" width="9.140625" style="203" customWidth="1"/>
    <col min="4" max="16384" width="9.140625" style="76" customWidth="1"/>
  </cols>
  <sheetData>
    <row r="1" ht="12.75">
      <c r="A1" s="50" t="s">
        <v>4</v>
      </c>
    </row>
    <row r="3" spans="1:2" ht="12.75">
      <c r="A3" s="82" t="s">
        <v>211</v>
      </c>
      <c r="B3" s="97"/>
    </row>
    <row r="4" spans="1:2" ht="12.75">
      <c r="A4" s="11" t="s">
        <v>212</v>
      </c>
      <c r="B4" s="97"/>
    </row>
    <row r="5" spans="1:2" ht="12.75">
      <c r="A5" s="7"/>
      <c r="B5" s="209"/>
    </row>
    <row r="6" spans="1:4" ht="12.75">
      <c r="A6" s="77" t="s">
        <v>213</v>
      </c>
      <c r="B6" s="145" t="s">
        <v>15</v>
      </c>
      <c r="C6" s="145" t="s">
        <v>16</v>
      </c>
      <c r="D6" s="145" t="s">
        <v>7</v>
      </c>
    </row>
    <row r="7" spans="1:4" ht="12.75">
      <c r="A7" s="9"/>
      <c r="B7" s="100"/>
      <c r="C7" s="100"/>
      <c r="D7" s="100"/>
    </row>
    <row r="8" spans="1:6" ht="12.75">
      <c r="A8" s="419" t="s">
        <v>214</v>
      </c>
      <c r="B8" s="97">
        <v>1767</v>
      </c>
      <c r="C8" s="97">
        <v>773</v>
      </c>
      <c r="D8" s="97">
        <v>930</v>
      </c>
      <c r="F8" s="5"/>
    </row>
    <row r="9" spans="1:6" ht="12.75">
      <c r="A9" s="8" t="s">
        <v>26</v>
      </c>
      <c r="B9" s="97">
        <v>55</v>
      </c>
      <c r="C9" s="97">
        <v>57</v>
      </c>
      <c r="D9" s="97">
        <v>75</v>
      </c>
      <c r="F9" s="5"/>
    </row>
    <row r="10" spans="1:6" ht="12.75">
      <c r="A10" s="420" t="s">
        <v>215</v>
      </c>
      <c r="B10" s="97">
        <v>330</v>
      </c>
      <c r="C10" s="97">
        <v>480</v>
      </c>
      <c r="D10" s="97">
        <v>336</v>
      </c>
      <c r="F10" s="5"/>
    </row>
    <row r="11" spans="1:6" ht="12.75">
      <c r="A11" s="421" t="s">
        <v>216</v>
      </c>
      <c r="B11" s="176"/>
      <c r="C11" s="176"/>
      <c r="D11" s="176"/>
      <c r="F11" s="5"/>
    </row>
    <row r="12" spans="1:6" ht="12.75">
      <c r="A12" s="422" t="s">
        <v>217</v>
      </c>
      <c r="B12" s="176">
        <v>19146</v>
      </c>
      <c r="C12" s="176">
        <v>13396</v>
      </c>
      <c r="D12" s="176">
        <v>15896</v>
      </c>
      <c r="F12" s="185"/>
    </row>
    <row r="13" spans="1:6" ht="12.75">
      <c r="A13" s="421" t="s">
        <v>218</v>
      </c>
      <c r="B13" s="176"/>
      <c r="C13" s="176"/>
      <c r="D13" s="176"/>
      <c r="F13" s="185"/>
    </row>
    <row r="14" spans="1:6" ht="12.75">
      <c r="A14" s="423" t="s">
        <v>219</v>
      </c>
      <c r="B14" s="176">
        <v>635</v>
      </c>
      <c r="C14" s="176">
        <v>41</v>
      </c>
      <c r="D14" s="176">
        <v>31</v>
      </c>
      <c r="F14" s="185"/>
    </row>
    <row r="15" spans="1:6" ht="12.75">
      <c r="A15" s="423" t="s">
        <v>220</v>
      </c>
      <c r="B15" s="176">
        <v>868</v>
      </c>
      <c r="C15" s="176">
        <v>442</v>
      </c>
      <c r="D15" s="176">
        <v>538</v>
      </c>
      <c r="F15" s="185"/>
    </row>
    <row r="16" spans="1:6" ht="12.75">
      <c r="A16" s="78"/>
      <c r="F16" s="185"/>
    </row>
    <row r="17" spans="1:2" ht="12.75">
      <c r="A17" s="79"/>
      <c r="B17" s="321"/>
    </row>
    <row r="18" spans="1:2" ht="12.75">
      <c r="A18" s="80"/>
      <c r="B18" s="321"/>
    </row>
    <row r="19" spans="1:2" ht="12.75">
      <c r="A19" s="80"/>
      <c r="B19" s="321"/>
    </row>
    <row r="20" spans="1:2" ht="12.75">
      <c r="A20" s="81"/>
      <c r="B20" s="322"/>
    </row>
    <row r="21" spans="1:2" ht="12.75">
      <c r="A21" s="81"/>
      <c r="B21" s="322"/>
    </row>
    <row r="22" spans="1:2" ht="12.75">
      <c r="A22" s="81"/>
      <c r="B22" s="322"/>
    </row>
    <row r="23" spans="1:2" ht="12.75">
      <c r="A23" s="81"/>
      <c r="B23" s="322"/>
    </row>
    <row r="24" spans="1:2" ht="12.75">
      <c r="A24" s="81"/>
      <c r="B24" s="322"/>
    </row>
    <row r="25" spans="1:2" ht="12.75">
      <c r="A25" s="81"/>
      <c r="B25" s="322"/>
    </row>
    <row r="26" spans="1:2" ht="12.75">
      <c r="A26" s="81"/>
      <c r="B26" s="322"/>
    </row>
    <row r="27" spans="1:2" ht="12.75">
      <c r="A27" s="81"/>
      <c r="B27" s="322"/>
    </row>
    <row r="28" spans="1:2" ht="12.75">
      <c r="A28" s="81"/>
      <c r="B28" s="322"/>
    </row>
    <row r="29" spans="1:2" ht="12.75">
      <c r="A29" s="81"/>
      <c r="B29" s="322"/>
    </row>
    <row r="30" spans="1:2" ht="12.75">
      <c r="A30" s="81"/>
      <c r="B30" s="322"/>
    </row>
    <row r="31" spans="1:2" ht="12.75">
      <c r="A31" s="81"/>
      <c r="B31" s="322"/>
    </row>
    <row r="32" spans="1:2" ht="12.75">
      <c r="A32" s="81"/>
      <c r="B32" s="322"/>
    </row>
    <row r="33" spans="1:2" ht="12.75">
      <c r="A33" s="81"/>
      <c r="B33" s="322"/>
    </row>
    <row r="34" spans="1:2" ht="12.75">
      <c r="A34" s="81"/>
      <c r="B34" s="322"/>
    </row>
    <row r="35" spans="1:2" ht="12.75">
      <c r="A35" s="81"/>
      <c r="B35" s="322"/>
    </row>
    <row r="36" spans="1:2" ht="12.75">
      <c r="A36" s="81"/>
      <c r="B36" s="322"/>
    </row>
    <row r="37" spans="1:2" ht="12.75">
      <c r="A37" s="81"/>
      <c r="B37" s="322"/>
    </row>
    <row r="38" spans="1:2" ht="12.75">
      <c r="A38" s="81"/>
      <c r="B38" s="322"/>
    </row>
    <row r="39" spans="1:2" ht="12.75">
      <c r="A39" s="81"/>
      <c r="B39" s="322"/>
    </row>
    <row r="40" spans="1:2" ht="12.75">
      <c r="A40" s="81"/>
      <c r="B40" s="322"/>
    </row>
    <row r="41" spans="1:2" ht="12.75">
      <c r="A41" s="81"/>
      <c r="B41" s="322"/>
    </row>
    <row r="42" spans="1:2" ht="12.75">
      <c r="A42" s="81"/>
      <c r="B42" s="322"/>
    </row>
  </sheetData>
  <printOptions/>
  <pageMargins left="0.75" right="0.75" top="1" bottom="1" header="0.4921259845" footer="0.4921259845"/>
  <pageSetup horizontalDpi="600" verticalDpi="600" orientation="portrait" paperSize="9" r:id="rId1"/>
  <rowBreaks count="1" manualBreakCount="1">
    <brk id="42" max="255" man="1"/>
  </rowBreaks>
</worksheet>
</file>

<file path=xl/worksheets/sheet12.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 width="47.00390625" style="67" customWidth="1"/>
    <col min="2" max="2" width="9.421875" style="183" customWidth="1"/>
    <col min="3" max="3" width="8.421875" style="183" customWidth="1"/>
    <col min="4" max="4" width="9.140625" style="183" customWidth="1"/>
    <col min="5" max="16384" width="9.140625" style="67" customWidth="1"/>
  </cols>
  <sheetData>
    <row r="1" ht="12.75">
      <c r="A1" s="50" t="s">
        <v>4</v>
      </c>
    </row>
    <row r="3" spans="1:2" ht="12.75">
      <c r="A3" s="66" t="s">
        <v>221</v>
      </c>
      <c r="B3" s="210"/>
    </row>
    <row r="4" spans="1:2" ht="12.75">
      <c r="A4" s="66"/>
      <c r="B4" s="210"/>
    </row>
    <row r="5" spans="1:4" ht="12.75">
      <c r="A5" s="68" t="s">
        <v>22</v>
      </c>
      <c r="B5" s="204" t="s">
        <v>19</v>
      </c>
      <c r="C5" s="204" t="s">
        <v>20</v>
      </c>
      <c r="D5" s="204" t="s">
        <v>9</v>
      </c>
    </row>
    <row r="6" spans="1:4" ht="12.75">
      <c r="A6" s="69"/>
      <c r="B6" s="177"/>
      <c r="C6" s="177"/>
      <c r="D6" s="177"/>
    </row>
    <row r="7" spans="1:6" ht="12.75">
      <c r="A7" s="66" t="s">
        <v>222</v>
      </c>
      <c r="B7" s="178"/>
      <c r="C7" s="178"/>
      <c r="D7" s="178"/>
      <c r="E7" s="70"/>
      <c r="F7" s="70"/>
    </row>
    <row r="8" spans="1:6" s="69" customFormat="1" ht="12.75">
      <c r="A8" s="166" t="s">
        <v>223</v>
      </c>
      <c r="B8" s="179">
        <v>42179</v>
      </c>
      <c r="C8" s="179">
        <v>42179</v>
      </c>
      <c r="D8" s="179">
        <v>42179</v>
      </c>
      <c r="E8" s="70"/>
      <c r="F8" s="70"/>
    </row>
    <row r="9" spans="1:6" ht="12.75">
      <c r="A9" s="166" t="s">
        <v>224</v>
      </c>
      <c r="B9" s="179">
        <v>21460</v>
      </c>
      <c r="C9" s="179">
        <v>21460</v>
      </c>
      <c r="D9" s="179">
        <v>21460</v>
      </c>
      <c r="E9" s="70"/>
      <c r="F9" s="70"/>
    </row>
    <row r="10" spans="1:6" ht="12.75">
      <c r="A10" s="166" t="s">
        <v>225</v>
      </c>
      <c r="B10" s="180">
        <v>233</v>
      </c>
      <c r="C10" s="180">
        <v>234</v>
      </c>
      <c r="D10" s="180">
        <v>234</v>
      </c>
      <c r="E10" s="70"/>
      <c r="F10" s="70"/>
    </row>
    <row r="11" spans="1:6" ht="12.75">
      <c r="A11" s="424"/>
      <c r="B11" s="178"/>
      <c r="C11" s="178"/>
      <c r="D11" s="178"/>
      <c r="E11" s="70"/>
      <c r="F11" s="70"/>
    </row>
    <row r="12" spans="1:6" ht="12.75">
      <c r="A12" s="166" t="s">
        <v>226</v>
      </c>
      <c r="B12" s="179">
        <v>3788</v>
      </c>
      <c r="C12" s="179">
        <v>3551</v>
      </c>
      <c r="D12" s="179">
        <v>3591</v>
      </c>
      <c r="E12" s="70"/>
      <c r="F12" s="70"/>
    </row>
    <row r="13" spans="1:6" ht="12.75">
      <c r="A13" s="211"/>
      <c r="B13" s="178"/>
      <c r="C13" s="179"/>
      <c r="D13" s="211"/>
      <c r="E13" s="70"/>
      <c r="F13" s="70"/>
    </row>
    <row r="14" spans="1:6" ht="12.75">
      <c r="A14" s="166" t="s">
        <v>227</v>
      </c>
      <c r="B14" s="211"/>
      <c r="C14" s="211"/>
      <c r="D14" s="211"/>
      <c r="E14" s="70"/>
      <c r="F14" s="70"/>
    </row>
    <row r="15" spans="1:6" ht="12.75">
      <c r="A15" s="166" t="s">
        <v>228</v>
      </c>
      <c r="B15" s="211"/>
      <c r="C15" s="211"/>
      <c r="D15" s="211"/>
      <c r="E15" s="70"/>
      <c r="F15" s="70"/>
    </row>
    <row r="16" spans="1:6" ht="12.75">
      <c r="A16" s="69"/>
      <c r="B16" s="211"/>
      <c r="C16" s="211"/>
      <c r="D16" s="211"/>
      <c r="E16" s="70"/>
      <c r="F16" s="70"/>
    </row>
    <row r="17" spans="4:6" ht="12.75">
      <c r="D17" s="211"/>
      <c r="E17" s="70"/>
      <c r="F17" s="70"/>
    </row>
    <row r="18" spans="1:6" ht="12.75">
      <c r="A18" s="66" t="s">
        <v>229</v>
      </c>
      <c r="B18" s="178"/>
      <c r="C18" s="179"/>
      <c r="D18" s="211"/>
      <c r="E18" s="70"/>
      <c r="F18" s="70"/>
    </row>
    <row r="19" spans="1:6" ht="12.75">
      <c r="A19" s="69"/>
      <c r="B19" s="178"/>
      <c r="C19" s="179"/>
      <c r="D19" s="211"/>
      <c r="E19" s="70"/>
      <c r="F19" s="70"/>
    </row>
    <row r="20" spans="1:6" ht="12.75">
      <c r="A20" s="68" t="s">
        <v>22</v>
      </c>
      <c r="B20" s="204" t="str">
        <f>B5</f>
        <v>09/2010</v>
      </c>
      <c r="C20" s="204" t="str">
        <f>C5</f>
        <v>09/2009</v>
      </c>
      <c r="D20" s="204" t="str">
        <f>D5</f>
        <v>12/2009</v>
      </c>
      <c r="E20" s="70"/>
      <c r="F20" s="70"/>
    </row>
    <row r="21" spans="1:6" ht="12.75">
      <c r="A21" s="71"/>
      <c r="B21" s="181"/>
      <c r="C21" s="181"/>
      <c r="D21" s="181"/>
      <c r="E21" s="70"/>
      <c r="F21" s="70"/>
    </row>
    <row r="22" spans="1:6" ht="12.75">
      <c r="A22" s="166" t="s">
        <v>230</v>
      </c>
      <c r="B22" s="179">
        <v>8621</v>
      </c>
      <c r="C22" s="179">
        <v>7422</v>
      </c>
      <c r="D22" s="179">
        <v>8145</v>
      </c>
      <c r="E22" s="70"/>
      <c r="F22" s="70"/>
    </row>
    <row r="23" spans="1:6" ht="12.75">
      <c r="A23" s="166" t="s">
        <v>231</v>
      </c>
      <c r="B23" s="179">
        <v>19272</v>
      </c>
      <c r="C23" s="179">
        <v>16706</v>
      </c>
      <c r="D23" s="179">
        <v>17470</v>
      </c>
      <c r="E23" s="70"/>
      <c r="F23" s="70"/>
    </row>
    <row r="24" spans="1:4" ht="12.75">
      <c r="A24" s="171" t="s">
        <v>232</v>
      </c>
      <c r="B24" s="182">
        <v>4938</v>
      </c>
      <c r="C24" s="182">
        <v>6422</v>
      </c>
      <c r="D24" s="182">
        <v>6274</v>
      </c>
    </row>
    <row r="25" spans="1:4" ht="12.75">
      <c r="A25" s="166" t="s">
        <v>173</v>
      </c>
      <c r="B25" s="179">
        <f>SUM(B22:B24)</f>
        <v>32831</v>
      </c>
      <c r="C25" s="179">
        <f>SUM(C22:C24)</f>
        <v>30550</v>
      </c>
      <c r="D25" s="179">
        <f>SUM(D22:D24)</f>
        <v>31889</v>
      </c>
    </row>
    <row r="26" ht="12.75">
      <c r="E26" s="69"/>
    </row>
    <row r="27" ht="12.75">
      <c r="C27" s="179"/>
    </row>
    <row r="28" ht="12.75">
      <c r="A28" s="66" t="s">
        <v>233</v>
      </c>
    </row>
    <row r="29" ht="12.75">
      <c r="A29" s="66"/>
    </row>
    <row r="30" spans="1:2" ht="12.75">
      <c r="A30" s="66" t="s">
        <v>234</v>
      </c>
      <c r="B30" s="210"/>
    </row>
    <row r="31" ht="12.75">
      <c r="A31" s="183"/>
    </row>
    <row r="32" spans="1:4" ht="12.75">
      <c r="A32" s="68" t="s">
        <v>22</v>
      </c>
      <c r="B32" s="204" t="str">
        <f>+B20</f>
        <v>09/2010</v>
      </c>
      <c r="C32" s="204" t="str">
        <f>+C20</f>
        <v>09/2009</v>
      </c>
      <c r="D32" s="204" t="str">
        <f>D20</f>
        <v>12/2009</v>
      </c>
    </row>
    <row r="33" spans="1:4" ht="12.75">
      <c r="A33" s="354"/>
      <c r="B33" s="181"/>
      <c r="C33" s="181"/>
      <c r="D33" s="181"/>
    </row>
    <row r="34" ht="12.75">
      <c r="A34" s="69" t="s">
        <v>235</v>
      </c>
    </row>
    <row r="35" ht="12.75">
      <c r="A35" s="211"/>
    </row>
    <row r="36" spans="1:4" ht="12.75">
      <c r="A36" s="166" t="s">
        <v>230</v>
      </c>
      <c r="B36" s="179">
        <v>5329</v>
      </c>
      <c r="C36" s="179">
        <v>4629</v>
      </c>
      <c r="D36" s="179">
        <v>4629</v>
      </c>
    </row>
    <row r="37" spans="1:4" ht="12.75">
      <c r="A37" s="171" t="s">
        <v>231</v>
      </c>
      <c r="B37" s="182">
        <v>27057</v>
      </c>
      <c r="C37" s="182">
        <v>32386</v>
      </c>
      <c r="D37" s="182">
        <v>30785</v>
      </c>
    </row>
    <row r="38" spans="1:4" ht="12.75">
      <c r="A38" s="166" t="s">
        <v>173</v>
      </c>
      <c r="B38" s="179">
        <f>SUM(B36:B37)</f>
        <v>32386</v>
      </c>
      <c r="C38" s="179">
        <f>SUM(C36:C37)</f>
        <v>37015</v>
      </c>
      <c r="D38" s="179">
        <f>SUM(D36:D37)</f>
        <v>35414</v>
      </c>
    </row>
    <row r="39" spans="1:4" ht="12.75">
      <c r="A39" s="69" t="s">
        <v>236</v>
      </c>
      <c r="B39" s="193">
        <v>-1195</v>
      </c>
      <c r="C39" s="193">
        <v>-1205</v>
      </c>
      <c r="D39" s="193">
        <v>-1073</v>
      </c>
    </row>
    <row r="40" spans="1:2" ht="12.75">
      <c r="A40" s="72"/>
      <c r="B40" s="327"/>
    </row>
    <row r="41" spans="1:4" ht="65.25" customHeight="1">
      <c r="A41" s="503" t="s">
        <v>237</v>
      </c>
      <c r="B41" s="503"/>
      <c r="C41" s="503"/>
      <c r="D41" s="503"/>
    </row>
    <row r="42" spans="1:4" ht="14.25" customHeight="1">
      <c r="A42" s="503"/>
      <c r="B42" s="503"/>
      <c r="C42" s="503"/>
      <c r="D42" s="503"/>
    </row>
  </sheetData>
  <mergeCells count="2">
    <mergeCell ref="A41:D41"/>
    <mergeCell ref="A42:D42"/>
  </mergeCells>
  <printOptions/>
  <pageMargins left="0.75" right="0.75" top="0.64" bottom="0.35" header="0.4921259845" footer="0.41"/>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D29" sqref="D29"/>
    </sheetView>
  </sheetViews>
  <sheetFormatPr defaultColWidth="9.140625" defaultRowHeight="12.75"/>
  <cols>
    <col min="1" max="1" width="36.8515625" style="220" customWidth="1"/>
    <col min="2" max="2" width="9.8515625" style="220" customWidth="1"/>
    <col min="3" max="3" width="10.28125" style="220" customWidth="1"/>
    <col min="4" max="4" width="10.28125" style="217" customWidth="1"/>
    <col min="5" max="5" width="10.140625" style="218" customWidth="1"/>
    <col min="6" max="6" width="10.28125" style="219" customWidth="1"/>
    <col min="7" max="8" width="9.140625" style="220" customWidth="1"/>
    <col min="9" max="9" width="26.00390625" style="220" customWidth="1"/>
    <col min="10" max="16384" width="9.140625" style="220" customWidth="1"/>
  </cols>
  <sheetData>
    <row r="1" spans="1:3" ht="12.75">
      <c r="A1" s="216" t="s">
        <v>3</v>
      </c>
      <c r="B1" s="216"/>
      <c r="C1" s="216"/>
    </row>
    <row r="2" spans="1:3" ht="12.75">
      <c r="A2" s="216"/>
      <c r="B2" s="216"/>
      <c r="C2" s="216"/>
    </row>
    <row r="3" spans="1:7" ht="15.75">
      <c r="A3" s="221" t="s">
        <v>44</v>
      </c>
      <c r="B3" s="221"/>
      <c r="C3" s="221"/>
      <c r="D3" s="222"/>
      <c r="E3" s="223"/>
      <c r="G3" s="224"/>
    </row>
    <row r="4" spans="1:7" ht="12.75">
      <c r="A4" s="225"/>
      <c r="B4" s="225"/>
      <c r="C4" s="225"/>
      <c r="D4" s="226"/>
      <c r="E4" s="227"/>
      <c r="G4" s="224"/>
    </row>
    <row r="5" spans="1:7" ht="12.75">
      <c r="A5" s="389" t="s">
        <v>22</v>
      </c>
      <c r="B5" s="228" t="s">
        <v>14</v>
      </c>
      <c r="C5" s="228" t="s">
        <v>11</v>
      </c>
      <c r="D5" s="228" t="s">
        <v>15</v>
      </c>
      <c r="E5" s="228" t="s">
        <v>16</v>
      </c>
      <c r="F5" s="299" t="s">
        <v>7</v>
      </c>
      <c r="G5" s="229"/>
    </row>
    <row r="6" spans="1:7" ht="12.75">
      <c r="A6" s="230"/>
      <c r="B6" s="360"/>
      <c r="C6" s="360"/>
      <c r="D6" s="231"/>
      <c r="E6" s="231"/>
      <c r="F6" s="232"/>
      <c r="G6" s="233"/>
    </row>
    <row r="7" spans="1:11" s="219" customFormat="1" ht="12.75" customHeight="1">
      <c r="A7" s="234" t="s">
        <v>36</v>
      </c>
      <c r="B7" s="345">
        <v>11028</v>
      </c>
      <c r="C7" s="345">
        <v>11515</v>
      </c>
      <c r="D7" s="235">
        <v>20892</v>
      </c>
      <c r="E7" s="235">
        <v>27636</v>
      </c>
      <c r="F7" s="235">
        <v>33145</v>
      </c>
      <c r="G7" s="236"/>
      <c r="H7" s="318"/>
      <c r="I7" s="237"/>
      <c r="J7" s="229"/>
      <c r="K7" s="217"/>
    </row>
    <row r="8" spans="1:10" s="217" customFormat="1" ht="25.5" customHeight="1">
      <c r="A8" s="238" t="s">
        <v>45</v>
      </c>
      <c r="B8" s="361"/>
      <c r="C8" s="361"/>
      <c r="D8" s="239"/>
      <c r="E8" s="239"/>
      <c r="F8" s="236"/>
      <c r="G8" s="233"/>
      <c r="I8" s="240"/>
      <c r="J8" s="241"/>
    </row>
    <row r="9" spans="1:10" s="217" customFormat="1" ht="12.75" customHeight="1">
      <c r="A9" s="281" t="s">
        <v>46</v>
      </c>
      <c r="B9" s="281">
        <v>136</v>
      </c>
      <c r="C9" s="281">
        <v>-106</v>
      </c>
      <c r="D9" s="242">
        <v>-90</v>
      </c>
      <c r="E9" s="242">
        <v>-441</v>
      </c>
      <c r="F9" s="233">
        <v>-343</v>
      </c>
      <c r="G9" s="236"/>
      <c r="I9" s="240"/>
      <c r="J9" s="241"/>
    </row>
    <row r="10" spans="1:10" s="217" customFormat="1" ht="12.75" customHeight="1">
      <c r="A10" s="281" t="s">
        <v>47</v>
      </c>
      <c r="B10" s="281"/>
      <c r="C10" s="281"/>
      <c r="D10" s="242"/>
      <c r="E10" s="242"/>
      <c r="F10" s="233"/>
      <c r="G10" s="233"/>
      <c r="I10" s="240"/>
      <c r="J10" s="241"/>
    </row>
    <row r="11" spans="1:10" s="217" customFormat="1" ht="12.75" customHeight="1">
      <c r="A11" s="282" t="s">
        <v>48</v>
      </c>
      <c r="B11" s="281">
        <v>1</v>
      </c>
      <c r="C11" s="281">
        <v>-17</v>
      </c>
      <c r="D11" s="242">
        <v>-55</v>
      </c>
      <c r="E11" s="242">
        <v>-24</v>
      </c>
      <c r="F11" s="233">
        <v>-21</v>
      </c>
      <c r="G11" s="233"/>
      <c r="I11" s="240"/>
      <c r="J11" s="241"/>
    </row>
    <row r="12" spans="1:10" s="217" customFormat="1" ht="12.75" customHeight="1">
      <c r="A12" s="283" t="s">
        <v>49</v>
      </c>
      <c r="B12" s="283"/>
      <c r="C12" s="283"/>
      <c r="D12" s="245"/>
      <c r="E12" s="245"/>
      <c r="F12" s="300"/>
      <c r="G12" s="233"/>
      <c r="I12" s="240"/>
      <c r="J12" s="241"/>
    </row>
    <row r="13" spans="1:10" s="217" customFormat="1" ht="12.75" customHeight="1">
      <c r="A13" s="281" t="s">
        <v>47</v>
      </c>
      <c r="B13" s="233">
        <f>SUM(B11:B12)</f>
        <v>1</v>
      </c>
      <c r="C13" s="233">
        <f>SUM(C11:C12)</f>
        <v>-17</v>
      </c>
      <c r="D13" s="233">
        <f>SUM(D11:D12)</f>
        <v>-55</v>
      </c>
      <c r="E13" s="233">
        <f>SUM(E11:E12)</f>
        <v>-24</v>
      </c>
      <c r="F13" s="233">
        <f>SUM(F11:F12)</f>
        <v>-21</v>
      </c>
      <c r="G13" s="233"/>
      <c r="I13" s="240"/>
      <c r="J13" s="241"/>
    </row>
    <row r="14" spans="1:10" s="217" customFormat="1" ht="12.75" customHeight="1">
      <c r="A14" s="284" t="s">
        <v>50</v>
      </c>
      <c r="B14" s="367">
        <v>-603</v>
      </c>
      <c r="C14" s="346">
        <v>146</v>
      </c>
      <c r="D14" s="245">
        <v>549</v>
      </c>
      <c r="E14" s="245">
        <v>124</v>
      </c>
      <c r="F14" s="300">
        <v>324</v>
      </c>
      <c r="G14" s="233"/>
      <c r="I14" s="247"/>
      <c r="J14" s="248"/>
    </row>
    <row r="15" spans="1:10" s="224" customFormat="1" ht="25.5" customHeight="1">
      <c r="A15" s="249" t="s">
        <v>45</v>
      </c>
      <c r="B15" s="366">
        <f>B9+B13+B14</f>
        <v>-466</v>
      </c>
      <c r="C15" s="250">
        <f>C9+C13+C14</f>
        <v>23</v>
      </c>
      <c r="D15" s="366">
        <f>D9+D13+D14</f>
        <v>404</v>
      </c>
      <c r="E15" s="250">
        <f>E9+E13+E14</f>
        <v>-341</v>
      </c>
      <c r="F15" s="250">
        <f>F9+F13+F14</f>
        <v>-40</v>
      </c>
      <c r="G15" s="251"/>
      <c r="I15" s="252"/>
      <c r="J15" s="252"/>
    </row>
    <row r="16" spans="1:10" s="224" customFormat="1" ht="12.75" customHeight="1">
      <c r="A16" s="238" t="s">
        <v>51</v>
      </c>
      <c r="B16" s="242">
        <f>B7+B15</f>
        <v>10562</v>
      </c>
      <c r="C16" s="253">
        <f>C7+C15</f>
        <v>11538</v>
      </c>
      <c r="D16" s="242">
        <f>D7+D15</f>
        <v>21296</v>
      </c>
      <c r="E16" s="253">
        <f>E7+E15</f>
        <v>27295</v>
      </c>
      <c r="F16" s="253">
        <f>F7+F15</f>
        <v>33105</v>
      </c>
      <c r="G16" s="251"/>
      <c r="H16" s="254"/>
      <c r="I16" s="255"/>
      <c r="J16" s="256"/>
    </row>
    <row r="17" spans="1:10" s="224" customFormat="1" ht="12.75" customHeight="1">
      <c r="A17" s="238"/>
      <c r="B17" s="368"/>
      <c r="C17" s="361"/>
      <c r="D17" s="242"/>
      <c r="E17" s="242"/>
      <c r="F17" s="253"/>
      <c r="G17" s="251"/>
      <c r="H17" s="254"/>
      <c r="I17" s="255"/>
      <c r="J17" s="256"/>
    </row>
    <row r="18" spans="1:11" ht="12.75" customHeight="1">
      <c r="A18" s="257" t="s">
        <v>37</v>
      </c>
      <c r="B18" s="369"/>
      <c r="C18" s="362"/>
      <c r="D18" s="258"/>
      <c r="E18" s="258"/>
      <c r="G18" s="217"/>
      <c r="I18" s="224"/>
      <c r="J18" s="259"/>
      <c r="K18" s="224"/>
    </row>
    <row r="19" spans="1:11" ht="12.75" customHeight="1">
      <c r="A19" s="260" t="s">
        <v>38</v>
      </c>
      <c r="B19" s="232">
        <f>+B16-B20</f>
        <v>10583</v>
      </c>
      <c r="C19" s="232">
        <f>+C16-C20</f>
        <v>11533</v>
      </c>
      <c r="D19" s="232">
        <f>+D16-D20</f>
        <v>21274</v>
      </c>
      <c r="E19" s="232">
        <f>+E16-E20</f>
        <v>27299</v>
      </c>
      <c r="F19" s="232">
        <f>+F16-F20</f>
        <v>33020</v>
      </c>
      <c r="G19" s="233"/>
      <c r="I19" s="224"/>
      <c r="J19" s="259"/>
      <c r="K19" s="224"/>
    </row>
    <row r="20" spans="1:11" ht="12.75" customHeight="1">
      <c r="A20" s="230" t="s">
        <v>39</v>
      </c>
      <c r="B20" s="232">
        <v>-21</v>
      </c>
      <c r="C20" s="345">
        <v>5</v>
      </c>
      <c r="D20" s="235">
        <v>22</v>
      </c>
      <c r="E20" s="235">
        <v>-4</v>
      </c>
      <c r="F20" s="219">
        <v>85</v>
      </c>
      <c r="G20" s="217"/>
      <c r="I20" s="224"/>
      <c r="J20" s="224"/>
      <c r="K20" s="224"/>
    </row>
    <row r="21" ht="12.75">
      <c r="D21" s="233"/>
    </row>
    <row r="22" spans="1:4" ht="12.75">
      <c r="A22" s="230"/>
      <c r="B22" s="230"/>
      <c r="C22" s="230"/>
      <c r="D22" s="233"/>
    </row>
    <row r="23" spans="4:6" ht="12.75">
      <c r="D23" s="218"/>
      <c r="E23" s="235"/>
      <c r="F23" s="232"/>
    </row>
    <row r="24" ht="12.75">
      <c r="D24" s="233"/>
    </row>
  </sheetData>
  <sheetProtection/>
  <printOptions/>
  <pageMargins left="0.72" right="0.42" top="0.984251968503937" bottom="0" header="0.79" footer="0.4921259845"/>
  <pageSetup fitToHeight="7" fitToWidth="1" orientation="portrait" paperSize="9" r:id="rId1"/>
</worksheet>
</file>

<file path=xl/worksheets/sheet3.xml><?xml version="1.0" encoding="utf-8"?>
<worksheet xmlns="http://schemas.openxmlformats.org/spreadsheetml/2006/main" xmlns:r="http://schemas.openxmlformats.org/officeDocument/2006/relationships">
  <dimension ref="A1:H88"/>
  <sheetViews>
    <sheetView workbookViewId="0" topLeftCell="A1">
      <selection activeCell="A2" sqref="A2"/>
    </sheetView>
  </sheetViews>
  <sheetFormatPr defaultColWidth="9.140625" defaultRowHeight="12.75"/>
  <cols>
    <col min="1" max="1" width="40.8515625" style="2" customWidth="1"/>
    <col min="2" max="4" width="11.00390625" style="100" customWidth="1"/>
    <col min="5" max="5" width="9.140625" style="2" customWidth="1"/>
    <col min="6" max="6" width="10.140625" style="2" bestFit="1" customWidth="1"/>
    <col min="7" max="16384" width="9.140625" style="2" customWidth="1"/>
  </cols>
  <sheetData>
    <row r="1" ht="12.75">
      <c r="A1" s="216" t="s">
        <v>3</v>
      </c>
    </row>
    <row r="3" spans="1:2" ht="15.75">
      <c r="A3" s="1" t="s">
        <v>52</v>
      </c>
      <c r="B3" s="294"/>
    </row>
    <row r="4" spans="1:2" ht="12.75">
      <c r="A4" s="12"/>
      <c r="B4" s="295"/>
    </row>
    <row r="5" spans="1:4" ht="12.75">
      <c r="A5" s="390" t="s">
        <v>22</v>
      </c>
      <c r="B5" s="103" t="s">
        <v>17</v>
      </c>
      <c r="C5" s="103" t="s">
        <v>18</v>
      </c>
      <c r="D5" s="103" t="s">
        <v>9</v>
      </c>
    </row>
    <row r="6" ht="12.75">
      <c r="A6" s="12"/>
    </row>
    <row r="7" spans="1:4" ht="12.75">
      <c r="A7" s="4" t="s">
        <v>53</v>
      </c>
      <c r="B7" s="97"/>
      <c r="C7" s="97"/>
      <c r="D7" s="97"/>
    </row>
    <row r="8" spans="2:4" ht="12.75">
      <c r="B8" s="97"/>
      <c r="C8" s="97"/>
      <c r="D8" s="97"/>
    </row>
    <row r="9" spans="1:4" ht="12.75">
      <c r="A9" s="4" t="s">
        <v>54</v>
      </c>
      <c r="B9" s="97"/>
      <c r="C9" s="97"/>
      <c r="D9" s="97"/>
    </row>
    <row r="10" spans="1:4" ht="12.75">
      <c r="A10" s="4"/>
      <c r="B10" s="97"/>
      <c r="C10" s="97"/>
      <c r="D10" s="97"/>
    </row>
    <row r="11" spans="1:4" ht="12.75">
      <c r="A11" s="7" t="s">
        <v>55</v>
      </c>
      <c r="B11" s="97"/>
      <c r="C11" s="97"/>
      <c r="D11" s="97"/>
    </row>
    <row r="12" spans="1:4" ht="12.75">
      <c r="A12" s="13" t="s">
        <v>56</v>
      </c>
      <c r="B12" s="97">
        <v>113056</v>
      </c>
      <c r="C12" s="97">
        <v>115814</v>
      </c>
      <c r="D12" s="97">
        <v>113771</v>
      </c>
    </row>
    <row r="13" spans="1:4" ht="12.75">
      <c r="A13" s="391" t="s">
        <v>57</v>
      </c>
      <c r="B13" s="97">
        <v>5027</v>
      </c>
      <c r="C13" s="97">
        <v>6052</v>
      </c>
      <c r="D13" s="97">
        <v>6232</v>
      </c>
    </row>
    <row r="14" spans="1:4" ht="12.75">
      <c r="A14" s="391" t="s">
        <v>58</v>
      </c>
      <c r="B14" s="97">
        <v>10301</v>
      </c>
      <c r="C14" s="97">
        <v>11691</v>
      </c>
      <c r="D14" s="97">
        <v>11641</v>
      </c>
    </row>
    <row r="15" spans="1:4" ht="25.5">
      <c r="A15" s="391" t="s">
        <v>59</v>
      </c>
      <c r="B15" s="97">
        <v>1721</v>
      </c>
      <c r="C15" s="97">
        <v>3685</v>
      </c>
      <c r="D15" s="97">
        <v>3194</v>
      </c>
    </row>
    <row r="16" spans="1:8" ht="12.75">
      <c r="A16" s="392" t="s">
        <v>60</v>
      </c>
      <c r="B16" s="98">
        <v>13236</v>
      </c>
      <c r="C16" s="98">
        <v>13187</v>
      </c>
      <c r="D16" s="98">
        <v>13579</v>
      </c>
      <c r="F16" s="5"/>
      <c r="G16" s="5"/>
      <c r="H16" s="5"/>
    </row>
    <row r="17" spans="1:8" ht="12.75">
      <c r="A17" s="12"/>
      <c r="B17" s="99">
        <f>SUM(B12:B16)</f>
        <v>143341</v>
      </c>
      <c r="C17" s="99">
        <f>SUM(C12:C16)</f>
        <v>150429</v>
      </c>
      <c r="D17" s="99">
        <f>SUM(D12:D16)</f>
        <v>148417</v>
      </c>
      <c r="F17" s="5"/>
      <c r="G17" s="5"/>
      <c r="H17" s="5"/>
    </row>
    <row r="18" spans="1:4" ht="12.75">
      <c r="A18" s="393" t="s">
        <v>61</v>
      </c>
      <c r="B18" s="97"/>
      <c r="C18" s="97"/>
      <c r="D18" s="97"/>
    </row>
    <row r="19" spans="1:4" ht="12.75">
      <c r="A19" s="13" t="s">
        <v>62</v>
      </c>
      <c r="B19" s="97">
        <v>4709</v>
      </c>
      <c r="C19" s="97">
        <v>4015</v>
      </c>
      <c r="D19" s="97">
        <v>4015</v>
      </c>
    </row>
    <row r="20" spans="1:4" ht="12.75">
      <c r="A20" s="13" t="s">
        <v>63</v>
      </c>
      <c r="B20" s="97">
        <v>71687</v>
      </c>
      <c r="C20" s="97">
        <v>70581</v>
      </c>
      <c r="D20" s="97">
        <v>72072</v>
      </c>
    </row>
    <row r="21" spans="1:4" ht="12.75">
      <c r="A21" s="13" t="s">
        <v>64</v>
      </c>
      <c r="B21" s="97">
        <v>103649</v>
      </c>
      <c r="C21" s="97">
        <v>113958</v>
      </c>
      <c r="D21" s="97">
        <v>110817</v>
      </c>
    </row>
    <row r="22" spans="1:4" ht="12.75">
      <c r="A22" s="13" t="s">
        <v>65</v>
      </c>
      <c r="B22" s="97">
        <v>84</v>
      </c>
      <c r="C22" s="97">
        <v>81</v>
      </c>
      <c r="D22" s="97">
        <v>81</v>
      </c>
    </row>
    <row r="23" spans="1:5" ht="25.5">
      <c r="A23" s="394" t="s">
        <v>66</v>
      </c>
      <c r="B23" s="98">
        <v>18344</v>
      </c>
      <c r="C23" s="98">
        <v>13460</v>
      </c>
      <c r="D23" s="98">
        <v>14666</v>
      </c>
      <c r="E23" s="2" t="s">
        <v>1</v>
      </c>
    </row>
    <row r="24" spans="1:6" ht="12.75">
      <c r="A24" s="8"/>
      <c r="B24" s="99">
        <f>SUM(B19:B23)</f>
        <v>198473</v>
      </c>
      <c r="C24" s="99">
        <f>SUM(C19:C23)</f>
        <v>202095</v>
      </c>
      <c r="D24" s="99">
        <f>SUM(D19:D23)</f>
        <v>201651</v>
      </c>
      <c r="F24" s="5"/>
    </row>
    <row r="25" spans="1:4" ht="12.75">
      <c r="A25" s="393" t="s">
        <v>67</v>
      </c>
      <c r="B25" s="97"/>
      <c r="C25" s="97"/>
      <c r="D25" s="97"/>
    </row>
    <row r="26" spans="1:4" ht="12.75">
      <c r="A26" s="13" t="s">
        <v>68</v>
      </c>
      <c r="B26" s="97">
        <v>525</v>
      </c>
      <c r="C26" s="97">
        <v>522</v>
      </c>
      <c r="D26" s="97">
        <v>525</v>
      </c>
    </row>
    <row r="27" spans="1:4" ht="12.75">
      <c r="A27" s="13" t="s">
        <v>69</v>
      </c>
      <c r="B27" s="97">
        <v>3673</v>
      </c>
      <c r="C27" s="97">
        <v>4567</v>
      </c>
      <c r="D27" s="97">
        <v>4425</v>
      </c>
    </row>
    <row r="28" spans="1:4" ht="12.75">
      <c r="A28" s="13" t="s">
        <v>70</v>
      </c>
      <c r="B28" s="97">
        <v>2894</v>
      </c>
      <c r="C28" s="97">
        <v>1736</v>
      </c>
      <c r="D28" s="97">
        <v>2147</v>
      </c>
    </row>
    <row r="29" spans="1:4" ht="12.75">
      <c r="A29" s="14" t="s">
        <v>71</v>
      </c>
      <c r="B29" s="98">
        <v>491</v>
      </c>
      <c r="C29" s="98">
        <v>626</v>
      </c>
      <c r="D29" s="98">
        <v>726</v>
      </c>
    </row>
    <row r="30" spans="1:4" ht="12.75">
      <c r="A30" s="12"/>
      <c r="B30" s="97">
        <f>SUM(B26:B29)</f>
        <v>7583</v>
      </c>
      <c r="C30" s="97">
        <f>SUM(C26:C29)</f>
        <v>7451</v>
      </c>
      <c r="D30" s="97">
        <f>SUM(D26:D29)</f>
        <v>7823</v>
      </c>
    </row>
    <row r="31" spans="1:4" ht="12.75">
      <c r="A31" s="12"/>
      <c r="B31" s="97"/>
      <c r="C31" s="97"/>
      <c r="D31" s="97"/>
    </row>
    <row r="32" spans="1:4" ht="12.75">
      <c r="A32" s="11" t="s">
        <v>72</v>
      </c>
      <c r="B32" s="99">
        <f>B30+B24+B17</f>
        <v>349397</v>
      </c>
      <c r="C32" s="99">
        <f>C30+C24+C17</f>
        <v>359975</v>
      </c>
      <c r="D32" s="99">
        <f>D30+D24+D17</f>
        <v>357891</v>
      </c>
    </row>
    <row r="33" spans="1:4" ht="12.75">
      <c r="A33" s="11"/>
      <c r="B33" s="97"/>
      <c r="C33" s="97"/>
      <c r="D33" s="97"/>
    </row>
    <row r="34" spans="1:4" ht="12.75">
      <c r="A34" s="11" t="s">
        <v>73</v>
      </c>
      <c r="B34" s="97"/>
      <c r="C34" s="97"/>
      <c r="D34" s="97"/>
    </row>
    <row r="35" spans="2:4" ht="12.75">
      <c r="B35" s="97"/>
      <c r="C35" s="97"/>
      <c r="D35" s="97"/>
    </row>
    <row r="36" spans="1:4" ht="12.75">
      <c r="A36" s="2" t="s">
        <v>74</v>
      </c>
      <c r="B36" s="97">
        <v>27973</v>
      </c>
      <c r="C36" s="97">
        <v>29274</v>
      </c>
      <c r="D36" s="97">
        <v>32842</v>
      </c>
    </row>
    <row r="37" spans="1:6" ht="12.75">
      <c r="A37" s="7" t="s">
        <v>75</v>
      </c>
      <c r="B37" s="97">
        <v>90277</v>
      </c>
      <c r="C37" s="97">
        <v>83031</v>
      </c>
      <c r="D37" s="97">
        <v>77702</v>
      </c>
      <c r="F37" s="5"/>
    </row>
    <row r="38" spans="1:6" ht="12.75">
      <c r="A38" s="7" t="s">
        <v>76</v>
      </c>
      <c r="B38" s="97">
        <v>1851</v>
      </c>
      <c r="C38" s="97">
        <v>1747</v>
      </c>
      <c r="D38" s="97">
        <v>370</v>
      </c>
      <c r="E38" s="5"/>
      <c r="F38" s="5"/>
    </row>
    <row r="39" spans="1:6" ht="12.75">
      <c r="A39" s="7" t="s">
        <v>68</v>
      </c>
      <c r="B39" s="97">
        <v>6492</v>
      </c>
      <c r="C39" s="97">
        <v>10989</v>
      </c>
      <c r="D39" s="97">
        <v>18484</v>
      </c>
      <c r="F39" s="5"/>
    </row>
    <row r="40" spans="1:6" ht="12.75">
      <c r="A40" s="6" t="s">
        <v>77</v>
      </c>
      <c r="B40" s="98">
        <v>6878</v>
      </c>
      <c r="C40" s="98">
        <v>10004</v>
      </c>
      <c r="D40" s="98">
        <v>9099</v>
      </c>
      <c r="E40" s="5"/>
      <c r="F40" s="5"/>
    </row>
    <row r="41" spans="1:4" ht="12.75">
      <c r="A41" s="7"/>
      <c r="B41" s="99"/>
      <c r="C41" s="99"/>
      <c r="D41" s="99"/>
    </row>
    <row r="42" spans="1:7" ht="12.75">
      <c r="A42" s="9" t="s">
        <v>78</v>
      </c>
      <c r="B42" s="99">
        <f>SUM(B36:B41)</f>
        <v>133471</v>
      </c>
      <c r="C42" s="99">
        <f>SUM(C36:C41)</f>
        <v>135045</v>
      </c>
      <c r="D42" s="99">
        <f>SUM(D36:D41)</f>
        <v>138497</v>
      </c>
      <c r="F42" s="5"/>
      <c r="G42" s="5"/>
    </row>
    <row r="43" spans="1:4" ht="12.75">
      <c r="A43" s="8"/>
      <c r="B43" s="99"/>
      <c r="C43" s="99"/>
      <c r="D43" s="99"/>
    </row>
    <row r="44" spans="1:6" ht="13.5" thickBot="1">
      <c r="A44" s="16" t="s">
        <v>79</v>
      </c>
      <c r="B44" s="104">
        <f>B32+B42</f>
        <v>482868</v>
      </c>
      <c r="C44" s="104">
        <f>C32+C42</f>
        <v>495020</v>
      </c>
      <c r="D44" s="104">
        <f>D32+D42</f>
        <v>496388</v>
      </c>
      <c r="F44" s="5"/>
    </row>
    <row r="45" spans="1:7" ht="12.75">
      <c r="A45" s="9"/>
      <c r="B45" s="99"/>
      <c r="C45" s="99"/>
      <c r="D45" s="99"/>
      <c r="F45" s="5"/>
      <c r="G45" s="5"/>
    </row>
    <row r="46" spans="2:4" ht="12.75">
      <c r="B46" s="99"/>
      <c r="C46" s="99"/>
      <c r="D46" s="99"/>
    </row>
    <row r="47" ht="12.75">
      <c r="A47" s="9"/>
    </row>
    <row r="48" ht="12.75">
      <c r="A48" s="9"/>
    </row>
    <row r="49" spans="1:4" ht="12.75">
      <c r="A49" s="390" t="s">
        <v>22</v>
      </c>
      <c r="B49" s="103" t="str">
        <f>+B5</f>
        <v>9/2010</v>
      </c>
      <c r="C49" s="103" t="str">
        <f>+C5</f>
        <v>9/2009</v>
      </c>
      <c r="D49" s="103" t="str">
        <f>+D5</f>
        <v>12/2009</v>
      </c>
    </row>
    <row r="50" ht="12.75">
      <c r="A50" s="12"/>
    </row>
    <row r="51" ht="12.75">
      <c r="A51" s="11" t="s">
        <v>80</v>
      </c>
    </row>
    <row r="53" ht="12.75">
      <c r="A53" s="4" t="s">
        <v>81</v>
      </c>
    </row>
    <row r="55" ht="12.75">
      <c r="A55" s="395" t="s">
        <v>82</v>
      </c>
    </row>
    <row r="56" spans="1:4" ht="12.75">
      <c r="A56" s="15" t="s">
        <v>83</v>
      </c>
      <c r="B56" s="97">
        <v>19399</v>
      </c>
      <c r="C56" s="97">
        <v>19399</v>
      </c>
      <c r="D56" s="97">
        <v>19399</v>
      </c>
    </row>
    <row r="57" spans="1:4" ht="12.75">
      <c r="A57" s="15" t="s">
        <v>84</v>
      </c>
      <c r="B57" s="97">
        <v>50673</v>
      </c>
      <c r="C57" s="97">
        <v>50673</v>
      </c>
      <c r="D57" s="97">
        <v>50673</v>
      </c>
    </row>
    <row r="58" spans="1:4" ht="12.75">
      <c r="A58" s="15" t="s">
        <v>85</v>
      </c>
      <c r="B58" s="97">
        <v>-2688</v>
      </c>
      <c r="C58" s="97">
        <v>-3294</v>
      </c>
      <c r="D58" s="97">
        <v>-3084</v>
      </c>
    </row>
    <row r="59" spans="1:4" ht="12.75">
      <c r="A59" s="15" t="s">
        <v>86</v>
      </c>
      <c r="B59" s="97">
        <v>128591</v>
      </c>
      <c r="C59" s="97">
        <v>116773</v>
      </c>
      <c r="D59" s="97">
        <v>116874</v>
      </c>
    </row>
    <row r="60" spans="1:6" ht="12.75">
      <c r="A60" s="18" t="s">
        <v>36</v>
      </c>
      <c r="B60" s="98">
        <v>20878</v>
      </c>
      <c r="C60" s="98">
        <v>27629</v>
      </c>
      <c r="D60" s="98">
        <v>33140</v>
      </c>
      <c r="E60" s="5"/>
      <c r="F60" s="5"/>
    </row>
    <row r="61" spans="1:4" ht="12.75">
      <c r="A61" s="10"/>
      <c r="B61" s="99">
        <f>SUM(B56:B60)</f>
        <v>216853</v>
      </c>
      <c r="C61" s="99">
        <f>SUM(C56:C60)</f>
        <v>211180</v>
      </c>
      <c r="D61" s="99">
        <f>SUM(D56:D60)</f>
        <v>217002</v>
      </c>
    </row>
    <row r="62" spans="1:6" ht="12.75">
      <c r="A62" s="6" t="s">
        <v>39</v>
      </c>
      <c r="B62" s="98">
        <v>269</v>
      </c>
      <c r="C62" s="98">
        <v>158</v>
      </c>
      <c r="D62" s="98">
        <v>247</v>
      </c>
      <c r="F62" s="5"/>
    </row>
    <row r="63" spans="1:4" ht="12.75">
      <c r="A63" s="9"/>
      <c r="B63" s="99"/>
      <c r="C63" s="99"/>
      <c r="D63" s="99"/>
    </row>
    <row r="64" spans="1:4" ht="12.75">
      <c r="A64" s="11" t="s">
        <v>87</v>
      </c>
      <c r="B64" s="97">
        <f>+B62+B61</f>
        <v>217122</v>
      </c>
      <c r="C64" s="97">
        <f>+C62+C61</f>
        <v>211338</v>
      </c>
      <c r="D64" s="97">
        <f>+D62+D61</f>
        <v>217249</v>
      </c>
    </row>
    <row r="65" spans="1:4" ht="12.75">
      <c r="A65" s="11"/>
      <c r="B65" s="97"/>
      <c r="C65" s="97"/>
      <c r="D65" s="97"/>
    </row>
    <row r="66" spans="1:4" ht="12.75">
      <c r="A66" s="11" t="s">
        <v>88</v>
      </c>
      <c r="B66" s="97"/>
      <c r="C66" s="97"/>
      <c r="D66" s="97"/>
    </row>
    <row r="67" spans="1:4" ht="12.75">
      <c r="A67" s="19"/>
      <c r="B67" s="97"/>
      <c r="C67" s="97"/>
      <c r="D67" s="97"/>
    </row>
    <row r="68" spans="1:4" ht="12.75">
      <c r="A68" s="7" t="s">
        <v>89</v>
      </c>
      <c r="B68" s="97"/>
      <c r="C68" s="97"/>
      <c r="D68" s="97"/>
    </row>
    <row r="69" spans="1:4" ht="12.75">
      <c r="A69" s="15" t="s">
        <v>90</v>
      </c>
      <c r="B69" s="97">
        <v>32478</v>
      </c>
      <c r="C69" s="97">
        <v>33233</v>
      </c>
      <c r="D69" s="97">
        <v>33622</v>
      </c>
    </row>
    <row r="70" spans="1:4" ht="12.75">
      <c r="A70" s="15" t="s">
        <v>91</v>
      </c>
      <c r="B70" s="97">
        <v>606</v>
      </c>
      <c r="C70" s="97">
        <v>673</v>
      </c>
      <c r="D70" s="97">
        <v>671</v>
      </c>
    </row>
    <row r="71" spans="1:4" ht="12.75">
      <c r="A71" s="15" t="s">
        <v>92</v>
      </c>
      <c r="B71" s="97">
        <v>2446</v>
      </c>
      <c r="C71" s="97">
        <v>2011</v>
      </c>
      <c r="D71" s="97">
        <v>2100</v>
      </c>
    </row>
    <row r="72" spans="1:4" ht="12.75">
      <c r="A72" s="15" t="s">
        <v>93</v>
      </c>
      <c r="B72" s="97">
        <v>104888</v>
      </c>
      <c r="C72" s="97">
        <v>131025</v>
      </c>
      <c r="D72" s="97">
        <v>120969</v>
      </c>
    </row>
    <row r="73" spans="1:4" ht="12.75">
      <c r="A73" s="18" t="s">
        <v>94</v>
      </c>
      <c r="B73" s="98">
        <v>1247</v>
      </c>
      <c r="C73" s="98">
        <v>1592</v>
      </c>
      <c r="D73" s="98">
        <v>1510</v>
      </c>
    </row>
    <row r="74" spans="2:6" ht="12.75">
      <c r="B74" s="101">
        <f>SUM(B69:B73)</f>
        <v>141665</v>
      </c>
      <c r="C74" s="101">
        <f>SUM(C69:C73)</f>
        <v>168534</v>
      </c>
      <c r="D74" s="101">
        <f>SUM(D69:D73)</f>
        <v>158872</v>
      </c>
      <c r="F74" s="5"/>
    </row>
    <row r="75" spans="1:4" ht="12.75">
      <c r="A75" s="7" t="s">
        <v>95</v>
      </c>
      <c r="B75" s="97"/>
      <c r="C75" s="97"/>
      <c r="D75" s="97"/>
    </row>
    <row r="76" spans="1:4" ht="12.75">
      <c r="A76" s="15" t="s">
        <v>93</v>
      </c>
      <c r="B76" s="97">
        <v>28359</v>
      </c>
      <c r="C76" s="97">
        <v>19247</v>
      </c>
      <c r="D76" s="97">
        <v>22890</v>
      </c>
    </row>
    <row r="77" spans="1:4" ht="12.75">
      <c r="A77" s="15" t="s">
        <v>96</v>
      </c>
      <c r="B77" s="97">
        <v>93462</v>
      </c>
      <c r="C77" s="97">
        <v>92295</v>
      </c>
      <c r="D77" s="97">
        <v>94130</v>
      </c>
    </row>
    <row r="78" spans="1:4" ht="12.75">
      <c r="A78" s="15" t="s">
        <v>97</v>
      </c>
      <c r="B78" s="97">
        <v>1195</v>
      </c>
      <c r="C78" s="97">
        <v>1205</v>
      </c>
      <c r="D78" s="97">
        <v>1073</v>
      </c>
    </row>
    <row r="79" spans="1:4" ht="12.75">
      <c r="A79" s="15" t="s">
        <v>98</v>
      </c>
      <c r="B79" s="97">
        <v>1065</v>
      </c>
      <c r="C79" s="97">
        <v>2320</v>
      </c>
      <c r="D79" s="97">
        <v>2119</v>
      </c>
    </row>
    <row r="80" spans="1:6" ht="12.75">
      <c r="A80" s="18" t="s">
        <v>92</v>
      </c>
      <c r="B80" s="98"/>
      <c r="C80" s="98">
        <v>81</v>
      </c>
      <c r="D80" s="98">
        <v>55</v>
      </c>
      <c r="F80" s="5"/>
    </row>
    <row r="81" spans="1:6" ht="12.75">
      <c r="A81" s="8"/>
      <c r="B81" s="99">
        <f>SUM(B76:B80)</f>
        <v>124081</v>
      </c>
      <c r="C81" s="99">
        <f>SUM(C76:C80)</f>
        <v>115148</v>
      </c>
      <c r="D81" s="99">
        <f>SUM(D76:D80)</f>
        <v>120267</v>
      </c>
      <c r="F81" s="5"/>
    </row>
    <row r="82" spans="1:4" ht="12.75">
      <c r="A82" s="8"/>
      <c r="B82" s="97"/>
      <c r="C82" s="97"/>
      <c r="D82" s="97"/>
    </row>
    <row r="83" spans="1:6" ht="12.75">
      <c r="A83" s="9" t="s">
        <v>99</v>
      </c>
      <c r="B83" s="99">
        <f>+B74+B81</f>
        <v>265746</v>
      </c>
      <c r="C83" s="99">
        <f>+C74+C81</f>
        <v>283682</v>
      </c>
      <c r="D83" s="99">
        <f>+D74+D81</f>
        <v>279139</v>
      </c>
      <c r="F83" s="5"/>
    </row>
    <row r="84" spans="1:4" ht="12.75">
      <c r="A84" s="12"/>
      <c r="B84" s="97"/>
      <c r="C84" s="97"/>
      <c r="D84" s="97"/>
    </row>
    <row r="85" spans="1:6" ht="13.5" thickBot="1">
      <c r="A85" s="16" t="s">
        <v>100</v>
      </c>
      <c r="B85" s="104">
        <f>B61+B62+B83</f>
        <v>482868</v>
      </c>
      <c r="C85" s="104">
        <f>C61+C62+C83</f>
        <v>495020</v>
      </c>
      <c r="D85" s="104">
        <f>D61+D62+D83</f>
        <v>496388</v>
      </c>
      <c r="F85" s="5"/>
    </row>
    <row r="86" spans="1:2" ht="12.75">
      <c r="A86" s="3"/>
      <c r="B86" s="296"/>
    </row>
    <row r="87" spans="2:4" ht="12.75">
      <c r="B87" s="97">
        <f>+B44-B85</f>
        <v>0</v>
      </c>
      <c r="C87" s="97">
        <f>+C44-C85</f>
        <v>0</v>
      </c>
      <c r="D87" s="97">
        <f>+D44-D85</f>
        <v>0</v>
      </c>
    </row>
    <row r="88" spans="1:2" ht="12.75">
      <c r="A88" s="3"/>
      <c r="B88" s="296"/>
    </row>
  </sheetData>
  <printOptions/>
  <pageMargins left="0.99" right="0.27" top="0.984251968503937" bottom="0" header="0.77" footer="0.4921259845"/>
  <pageSetup fitToHeight="7" orientation="portrait" paperSize="9" scale="94" r:id="rId1"/>
  <rowBreaks count="1" manualBreakCount="1">
    <brk id="46" max="6" man="1"/>
  </rowBreaks>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zoomScale="80" zoomScaleNormal="80" workbookViewId="0" topLeftCell="A1">
      <selection activeCell="J6" sqref="J6"/>
    </sheetView>
  </sheetViews>
  <sheetFormatPr defaultColWidth="11.421875" defaultRowHeight="12.75"/>
  <cols>
    <col min="1" max="1" width="30.421875" style="262" customWidth="1"/>
    <col min="2" max="3" width="12.28125" style="262" customWidth="1"/>
    <col min="4" max="4" width="13.140625" style="262" customWidth="1"/>
    <col min="5" max="6" width="12.28125" style="262" customWidth="1"/>
    <col min="7" max="7" width="13.140625" style="262" customWidth="1"/>
    <col min="8" max="8" width="12.28125" style="262" customWidth="1"/>
    <col min="9" max="9" width="13.00390625" style="262" customWidth="1"/>
    <col min="10" max="10" width="15.7109375" style="262" customWidth="1"/>
    <col min="11" max="16384" width="11.421875" style="262" customWidth="1"/>
  </cols>
  <sheetData>
    <row r="1" spans="1:9" ht="12.75" customHeight="1">
      <c r="A1" s="261" t="s">
        <v>3</v>
      </c>
      <c r="C1" s="263"/>
      <c r="D1" s="264"/>
      <c r="E1" s="264"/>
      <c r="F1" s="264"/>
      <c r="G1" s="264"/>
      <c r="H1" s="264"/>
      <c r="I1" s="264"/>
    </row>
    <row r="2" spans="1:9" ht="12.75" customHeight="1">
      <c r="A2" s="216"/>
      <c r="C2" s="263"/>
      <c r="D2" s="264"/>
      <c r="E2" s="264"/>
      <c r="F2" s="264"/>
      <c r="G2" s="264"/>
      <c r="H2" s="264"/>
      <c r="I2" s="264"/>
    </row>
    <row r="3" spans="1:9" ht="17.25" customHeight="1">
      <c r="A3" s="266" t="s">
        <v>101</v>
      </c>
      <c r="B3" s="263"/>
      <c r="C3" s="263"/>
      <c r="D3" s="264"/>
      <c r="E3" s="264"/>
      <c r="F3" s="265"/>
      <c r="G3" s="264"/>
      <c r="H3" s="264"/>
      <c r="I3" s="264"/>
    </row>
    <row r="4" spans="1:9" ht="12.75" customHeight="1">
      <c r="A4" s="266"/>
      <c r="B4" s="263"/>
      <c r="C4" s="263"/>
      <c r="D4" s="264"/>
      <c r="E4" s="264"/>
      <c r="F4" s="265"/>
      <c r="G4" s="264"/>
      <c r="H4" s="264"/>
      <c r="I4" s="264"/>
    </row>
    <row r="5" spans="1:9" ht="67.5" customHeight="1">
      <c r="A5" s="276" t="s">
        <v>22</v>
      </c>
      <c r="B5" s="267" t="s">
        <v>83</v>
      </c>
      <c r="C5" s="268" t="s">
        <v>84</v>
      </c>
      <c r="D5" s="267" t="s">
        <v>108</v>
      </c>
      <c r="E5" s="268" t="s">
        <v>86</v>
      </c>
      <c r="F5" s="267" t="s">
        <v>109</v>
      </c>
      <c r="G5" s="268" t="s">
        <v>39</v>
      </c>
      <c r="H5" s="268" t="s">
        <v>87</v>
      </c>
      <c r="I5" s="269"/>
    </row>
    <row r="6" spans="1:9" ht="12.75" customHeight="1">
      <c r="A6" s="264"/>
      <c r="B6" s="264"/>
      <c r="C6" s="264"/>
      <c r="D6" s="264"/>
      <c r="E6" s="264"/>
      <c r="F6" s="264"/>
      <c r="G6" s="264"/>
      <c r="H6" s="264"/>
      <c r="I6" s="270"/>
    </row>
    <row r="7" spans="1:9" ht="12.75" customHeight="1">
      <c r="A7" s="263" t="s">
        <v>102</v>
      </c>
      <c r="B7" s="271">
        <v>19399</v>
      </c>
      <c r="C7" s="271">
        <v>50673</v>
      </c>
      <c r="D7" s="271">
        <v>-3084</v>
      </c>
      <c r="E7" s="271">
        <v>150014</v>
      </c>
      <c r="F7" s="271">
        <f>SUM(B7:E7)</f>
        <v>217002</v>
      </c>
      <c r="G7" s="271">
        <v>247</v>
      </c>
      <c r="H7" s="271">
        <f>SUM(F7:G7)</f>
        <v>217249</v>
      </c>
      <c r="I7" s="244"/>
    </row>
    <row r="8" spans="1:9" ht="12.75" customHeight="1">
      <c r="A8" s="264"/>
      <c r="B8" s="271"/>
      <c r="C8" s="271"/>
      <c r="D8" s="271"/>
      <c r="E8" s="271"/>
      <c r="F8" s="271"/>
      <c r="G8" s="271"/>
      <c r="H8" s="271"/>
      <c r="I8" s="244"/>
    </row>
    <row r="9" spans="3:9" ht="12.75" customHeight="1">
      <c r="C9" s="272"/>
      <c r="D9" s="272"/>
      <c r="E9" s="272"/>
      <c r="F9" s="272"/>
      <c r="G9" s="272"/>
      <c r="H9" s="272"/>
      <c r="I9" s="244"/>
    </row>
    <row r="10" spans="1:9" ht="27.75" customHeight="1">
      <c r="A10" s="356" t="s">
        <v>103</v>
      </c>
      <c r="B10" s="244"/>
      <c r="C10" s="274"/>
      <c r="D10" s="274"/>
      <c r="E10" s="274">
        <v>379</v>
      </c>
      <c r="F10" s="274">
        <f>SUM(B10:E10)</f>
        <v>379</v>
      </c>
      <c r="G10" s="274"/>
      <c r="H10" s="274">
        <f>SUM(F10:G10)</f>
        <v>379</v>
      </c>
      <c r="I10" s="244"/>
    </row>
    <row r="11" spans="1:9" ht="15" customHeight="1">
      <c r="A11" s="356" t="s">
        <v>104</v>
      </c>
      <c r="B11" s="244"/>
      <c r="C11" s="244"/>
      <c r="D11" s="244"/>
      <c r="E11" s="244">
        <v>-489</v>
      </c>
      <c r="F11" s="244">
        <f>SUM(B11:E11)</f>
        <v>-489</v>
      </c>
      <c r="G11" s="244"/>
      <c r="H11" s="244">
        <f>SUM(F11:G11)</f>
        <v>-489</v>
      </c>
      <c r="I11" s="244"/>
    </row>
    <row r="12" spans="1:9" ht="12.75" customHeight="1">
      <c r="A12" s="270" t="s">
        <v>105</v>
      </c>
      <c r="B12" s="244"/>
      <c r="C12" s="274"/>
      <c r="D12" s="274"/>
      <c r="E12" s="274">
        <v>-21313</v>
      </c>
      <c r="F12" s="274">
        <f>SUM(B12:E12)</f>
        <v>-21313</v>
      </c>
      <c r="G12" s="319"/>
      <c r="H12" s="274">
        <f>SUM(F12:G12)</f>
        <v>-21313</v>
      </c>
      <c r="I12" s="275"/>
    </row>
    <row r="13" spans="1:10" ht="12.75" customHeight="1">
      <c r="A13" s="273" t="s">
        <v>106</v>
      </c>
      <c r="B13" s="273"/>
      <c r="C13" s="243"/>
      <c r="D13" s="243">
        <v>396</v>
      </c>
      <c r="E13" s="243">
        <v>20878</v>
      </c>
      <c r="F13" s="274">
        <f>SUM(B13:E13)</f>
        <v>21274</v>
      </c>
      <c r="G13" s="243">
        <v>22</v>
      </c>
      <c r="H13" s="274">
        <f>SUM(F13:G13)</f>
        <v>21296</v>
      </c>
      <c r="I13" s="317"/>
      <c r="J13" s="317"/>
    </row>
    <row r="14" spans="1:10" ht="12.75" customHeight="1">
      <c r="A14" s="276"/>
      <c r="B14" s="246"/>
      <c r="C14" s="320"/>
      <c r="D14" s="320"/>
      <c r="E14" s="320"/>
      <c r="F14" s="320"/>
      <c r="G14" s="320"/>
      <c r="H14" s="320"/>
      <c r="I14" s="317"/>
      <c r="J14" s="317"/>
    </row>
    <row r="15" spans="1:9" ht="12.75" customHeight="1">
      <c r="A15" s="263" t="s">
        <v>238</v>
      </c>
      <c r="B15" s="271">
        <f aca="true" t="shared" si="0" ref="B15:H15">SUM(B7:B14)</f>
        <v>19399</v>
      </c>
      <c r="C15" s="271">
        <f t="shared" si="0"/>
        <v>50673</v>
      </c>
      <c r="D15" s="271">
        <f t="shared" si="0"/>
        <v>-2688</v>
      </c>
      <c r="E15" s="271">
        <f t="shared" si="0"/>
        <v>149469</v>
      </c>
      <c r="F15" s="271">
        <f t="shared" si="0"/>
        <v>216853</v>
      </c>
      <c r="G15" s="271">
        <f t="shared" si="0"/>
        <v>269</v>
      </c>
      <c r="H15" s="271">
        <f t="shared" si="0"/>
        <v>217122</v>
      </c>
      <c r="I15" s="277"/>
    </row>
    <row r="16" spans="2:9" s="316" customFormat="1" ht="12.75" customHeight="1">
      <c r="B16" s="317"/>
      <c r="C16" s="317"/>
      <c r="D16" s="317"/>
      <c r="E16" s="317"/>
      <c r="F16" s="317"/>
      <c r="G16" s="317"/>
      <c r="H16" s="317"/>
      <c r="I16" s="317"/>
    </row>
    <row r="17" spans="1:9" ht="12.75" customHeight="1">
      <c r="A17" s="278"/>
      <c r="B17" s="317"/>
      <c r="C17" s="317"/>
      <c r="D17" s="317"/>
      <c r="E17" s="317"/>
      <c r="F17" s="317"/>
      <c r="G17" s="317"/>
      <c r="H17" s="317"/>
      <c r="I17" s="277"/>
    </row>
    <row r="18" spans="1:8" ht="12.75" customHeight="1">
      <c r="A18" s="278"/>
      <c r="B18" s="365"/>
      <c r="C18" s="365"/>
      <c r="D18" s="316"/>
      <c r="E18" s="316"/>
      <c r="F18" s="316"/>
      <c r="G18" s="316"/>
      <c r="H18" s="316"/>
    </row>
    <row r="19" spans="1:8" ht="12.75" customHeight="1">
      <c r="A19" s="263" t="s">
        <v>107</v>
      </c>
      <c r="B19" s="271">
        <v>19399</v>
      </c>
      <c r="C19" s="279">
        <v>50673</v>
      </c>
      <c r="D19" s="279">
        <v>-2964</v>
      </c>
      <c r="E19" s="279">
        <v>137768</v>
      </c>
      <c r="F19" s="279">
        <f>SUM(B19:E19)</f>
        <v>204876</v>
      </c>
      <c r="G19" s="279">
        <v>162</v>
      </c>
      <c r="H19" s="279">
        <f>SUM(F19:G19)</f>
        <v>205038</v>
      </c>
    </row>
    <row r="20" spans="1:8" ht="12.75" customHeight="1">
      <c r="A20" s="263"/>
      <c r="B20" s="271"/>
      <c r="C20" s="279"/>
      <c r="D20" s="279"/>
      <c r="E20" s="279"/>
      <c r="F20" s="279"/>
      <c r="G20" s="279"/>
      <c r="H20" s="279"/>
    </row>
    <row r="21" ht="12.75" customHeight="1">
      <c r="A21" s="278"/>
    </row>
    <row r="22" spans="1:8" s="340" customFormat="1" ht="27" customHeight="1">
      <c r="A22" s="356" t="s">
        <v>103</v>
      </c>
      <c r="B22" s="339"/>
      <c r="C22" s="339"/>
      <c r="D22" s="339"/>
      <c r="E22" s="339">
        <v>656</v>
      </c>
      <c r="F22" s="339">
        <f>SUM(B22:E22)</f>
        <v>656</v>
      </c>
      <c r="G22" s="339"/>
      <c r="H22" s="339">
        <f>SUM(F22:G22)</f>
        <v>656</v>
      </c>
    </row>
    <row r="23" spans="1:8" s="340" customFormat="1" ht="15" customHeight="1">
      <c r="A23" s="356" t="s">
        <v>104</v>
      </c>
      <c r="B23" s="339"/>
      <c r="C23" s="339"/>
      <c r="D23" s="339"/>
      <c r="E23" s="339">
        <v>-356</v>
      </c>
      <c r="F23" s="339">
        <f>SUM(B23:E23)</f>
        <v>-356</v>
      </c>
      <c r="G23" s="339"/>
      <c r="H23" s="339">
        <f>SUM(F23:G23)</f>
        <v>-356</v>
      </c>
    </row>
    <row r="24" spans="1:8" ht="12.75" customHeight="1">
      <c r="A24" s="273" t="s">
        <v>105</v>
      </c>
      <c r="B24" s="273"/>
      <c r="C24" s="273"/>
      <c r="D24" s="273"/>
      <c r="E24" s="273">
        <v>-21295</v>
      </c>
      <c r="F24" s="273">
        <f>SUM(B24:E24)</f>
        <v>-21295</v>
      </c>
      <c r="G24" s="273"/>
      <c r="H24" s="273">
        <f>SUM(F24:G24)</f>
        <v>-21295</v>
      </c>
    </row>
    <row r="25" spans="1:8" s="278" customFormat="1" ht="12.75" customHeight="1">
      <c r="A25" s="244" t="s">
        <v>106</v>
      </c>
      <c r="B25" s="244"/>
      <c r="C25" s="244"/>
      <c r="D25" s="244">
        <v>-330</v>
      </c>
      <c r="E25" s="244">
        <v>27629</v>
      </c>
      <c r="F25" s="273">
        <f>SUM(B25:E25)</f>
        <v>27299</v>
      </c>
      <c r="G25" s="244">
        <v>-4</v>
      </c>
      <c r="H25" s="244">
        <f>SUM(F25:G25)</f>
        <v>27295</v>
      </c>
    </row>
    <row r="26" spans="1:8" s="278" customFormat="1" ht="12.75" customHeight="1">
      <c r="A26" s="280"/>
      <c r="B26" s="246"/>
      <c r="C26" s="246"/>
      <c r="D26" s="246"/>
      <c r="E26" s="246"/>
      <c r="F26" s="246"/>
      <c r="G26" s="246"/>
      <c r="H26" s="246"/>
    </row>
    <row r="27" spans="1:8" ht="12.75" customHeight="1">
      <c r="A27" s="263" t="s">
        <v>239</v>
      </c>
      <c r="B27" s="271">
        <f aca="true" t="shared" si="1" ref="B27:H27">SUM(B19:B26)</f>
        <v>19399</v>
      </c>
      <c r="C27" s="279">
        <f t="shared" si="1"/>
        <v>50673</v>
      </c>
      <c r="D27" s="271">
        <f t="shared" si="1"/>
        <v>-3294</v>
      </c>
      <c r="E27" s="271">
        <f t="shared" si="1"/>
        <v>144402</v>
      </c>
      <c r="F27" s="271">
        <f t="shared" si="1"/>
        <v>211180</v>
      </c>
      <c r="G27" s="271">
        <f t="shared" si="1"/>
        <v>158</v>
      </c>
      <c r="H27" s="271">
        <f t="shared" si="1"/>
        <v>211338</v>
      </c>
    </row>
    <row r="28" spans="2:3" ht="15">
      <c r="B28" s="273"/>
      <c r="C28" s="273"/>
    </row>
    <row r="29" spans="2:5" ht="15">
      <c r="B29" s="273"/>
      <c r="C29" s="273"/>
      <c r="E29" s="277"/>
    </row>
    <row r="30" spans="2:3" ht="15">
      <c r="B30" s="273"/>
      <c r="C30" s="273"/>
    </row>
    <row r="31" spans="2:3" ht="15">
      <c r="B31" s="273"/>
      <c r="C31" s="273"/>
    </row>
    <row r="32" spans="2:3" ht="15">
      <c r="B32" s="273"/>
      <c r="C32" s="273"/>
    </row>
    <row r="33" spans="2:3" ht="15">
      <c r="B33" s="273"/>
      <c r="C33" s="273"/>
    </row>
    <row r="34" spans="2:6" ht="15">
      <c r="B34" s="273"/>
      <c r="C34" s="273"/>
      <c r="F34" s="277"/>
    </row>
    <row r="35" spans="2:4" ht="15">
      <c r="B35" s="273"/>
      <c r="C35" s="273"/>
      <c r="D35" s="277"/>
    </row>
    <row r="36" spans="2:3" ht="15">
      <c r="B36" s="273"/>
      <c r="C36" s="273"/>
    </row>
    <row r="37" spans="2:3" ht="15">
      <c r="B37" s="273"/>
      <c r="C37" s="273"/>
    </row>
    <row r="38" ht="15">
      <c r="D38" s="277"/>
    </row>
  </sheetData>
  <sheetProtection/>
  <printOptions/>
  <pageMargins left="0.75" right="0.28" top="1" bottom="1" header="0.4921259845" footer="0.4921259845"/>
  <pageSetup fitToHeight="1" fitToWidth="1" horizontalDpi="1200" verticalDpi="12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I31" sqref="I31"/>
    </sheetView>
  </sheetViews>
  <sheetFormatPr defaultColWidth="9.140625" defaultRowHeight="12.75"/>
  <cols>
    <col min="1" max="1" width="40.7109375" style="358" customWidth="1"/>
    <col min="2" max="2" width="11.57421875" style="357" customWidth="1"/>
    <col min="3" max="3" width="10.28125" style="357" customWidth="1"/>
    <col min="4" max="4" width="10.57421875" style="357" customWidth="1"/>
    <col min="5" max="5" width="10.421875" style="357" customWidth="1"/>
    <col min="6" max="6" width="10.28125" style="358" customWidth="1"/>
    <col min="7" max="7" width="10.7109375" style="358" customWidth="1"/>
    <col min="8" max="16384" width="9.140625" style="358" customWidth="1"/>
  </cols>
  <sheetData>
    <row r="1" spans="1:3" ht="12.75">
      <c r="A1" s="261" t="s">
        <v>3</v>
      </c>
      <c r="B1" s="261"/>
      <c r="C1" s="261"/>
    </row>
    <row r="3" spans="1:3" ht="15.75">
      <c r="A3" s="168" t="s">
        <v>110</v>
      </c>
      <c r="B3" s="373"/>
      <c r="C3" s="373"/>
    </row>
    <row r="4" spans="4:7" ht="12.75">
      <c r="D4" s="331"/>
      <c r="E4" s="214"/>
      <c r="F4" s="166"/>
      <c r="G4" s="166"/>
    </row>
    <row r="5" spans="4:7" ht="12.75">
      <c r="D5" s="214"/>
      <c r="E5" s="214"/>
      <c r="F5" s="166"/>
      <c r="G5" s="166"/>
    </row>
    <row r="6" spans="1:7" ht="12.75">
      <c r="A6" s="171" t="s">
        <v>111</v>
      </c>
      <c r="B6" s="285" t="s">
        <v>14</v>
      </c>
      <c r="C6" s="285" t="s">
        <v>11</v>
      </c>
      <c r="D6" s="285" t="s">
        <v>15</v>
      </c>
      <c r="E6" s="285" t="s">
        <v>16</v>
      </c>
      <c r="F6" s="285" t="s">
        <v>7</v>
      </c>
      <c r="G6" s="169"/>
    </row>
    <row r="7" spans="1:7" ht="12.75">
      <c r="A7" s="166"/>
      <c r="B7" s="214"/>
      <c r="C7" s="214"/>
      <c r="D7" s="212"/>
      <c r="E7" s="212"/>
      <c r="F7" s="212"/>
      <c r="G7" s="167"/>
    </row>
    <row r="8" spans="1:7" ht="12.75">
      <c r="A8" s="166" t="s">
        <v>31</v>
      </c>
      <c r="B8" s="214">
        <v>16.3</v>
      </c>
      <c r="C8" s="214">
        <v>16.9</v>
      </c>
      <c r="D8" s="374">
        <v>31.7</v>
      </c>
      <c r="E8" s="286">
        <v>41.8</v>
      </c>
      <c r="F8" s="286">
        <v>50.3</v>
      </c>
      <c r="G8" s="170"/>
    </row>
    <row r="9" spans="1:7" ht="12.75">
      <c r="A9" s="166"/>
      <c r="B9" s="214"/>
      <c r="C9" s="214"/>
      <c r="D9" s="374"/>
      <c r="E9" s="213"/>
      <c r="F9" s="213"/>
      <c r="G9" s="170"/>
    </row>
    <row r="10" spans="1:7" ht="12.75" customHeight="1">
      <c r="A10" s="166" t="s">
        <v>112</v>
      </c>
      <c r="B10" s="214"/>
      <c r="C10" s="214"/>
      <c r="D10" s="332"/>
      <c r="E10" s="214"/>
      <c r="G10" s="167"/>
    </row>
    <row r="11" spans="1:7" ht="12.75" customHeight="1">
      <c r="A11" s="396" t="s">
        <v>113</v>
      </c>
      <c r="B11" s="215"/>
      <c r="C11" s="214"/>
      <c r="D11" s="332">
        <v>3</v>
      </c>
      <c r="E11" s="214"/>
      <c r="G11" s="167"/>
    </row>
    <row r="12" spans="1:7" ht="12.75" customHeight="1">
      <c r="A12" s="166" t="s">
        <v>118</v>
      </c>
      <c r="B12" s="215">
        <v>0.2</v>
      </c>
      <c r="C12" s="214"/>
      <c r="D12" s="332">
        <v>0.2</v>
      </c>
      <c r="E12" s="214"/>
      <c r="F12" s="385"/>
      <c r="G12" s="167"/>
    </row>
    <row r="13" spans="1:7" ht="12.75" customHeight="1">
      <c r="A13" s="214" t="s">
        <v>114</v>
      </c>
      <c r="B13" s="214"/>
      <c r="C13" s="214">
        <v>-0.4</v>
      </c>
      <c r="D13" s="332"/>
      <c r="E13" s="214">
        <v>-0.4</v>
      </c>
      <c r="F13" s="214">
        <v>-0.4</v>
      </c>
      <c r="G13" s="167"/>
    </row>
    <row r="14" spans="1:7" ht="12.75" customHeight="1">
      <c r="A14" s="167" t="s">
        <v>240</v>
      </c>
      <c r="B14" s="328">
        <v>0.3</v>
      </c>
      <c r="C14" s="328">
        <v>0.2</v>
      </c>
      <c r="D14" s="332">
        <v>1.5</v>
      </c>
      <c r="E14" s="214">
        <v>1.4</v>
      </c>
      <c r="F14" s="215">
        <v>1.6</v>
      </c>
      <c r="G14" s="167"/>
    </row>
    <row r="15" spans="1:7" ht="12.75" customHeight="1">
      <c r="A15" s="328" t="s">
        <v>115</v>
      </c>
      <c r="B15" s="328"/>
      <c r="C15" s="328">
        <v>-0.1</v>
      </c>
      <c r="D15" s="332"/>
      <c r="E15" s="214">
        <v>0.3</v>
      </c>
      <c r="F15" s="215">
        <v>0.3</v>
      </c>
      <c r="G15" s="167"/>
    </row>
    <row r="16" spans="1:7" ht="24" customHeight="1">
      <c r="A16" s="329" t="s">
        <v>116</v>
      </c>
      <c r="B16" s="329"/>
      <c r="C16" s="329"/>
      <c r="D16" s="375"/>
      <c r="E16" s="371">
        <v>-0.5</v>
      </c>
      <c r="F16" s="330">
        <v>-0.5</v>
      </c>
      <c r="G16" s="167"/>
    </row>
    <row r="17" spans="1:7" ht="12.75">
      <c r="A17" s="166" t="s">
        <v>117</v>
      </c>
      <c r="B17" s="332">
        <f>SUM(B8:B16)</f>
        <v>16.8</v>
      </c>
      <c r="C17" s="332">
        <f>SUM(C8:C16)</f>
        <v>16.599999999999998</v>
      </c>
      <c r="D17" s="332">
        <f>SUM(D8:D16)</f>
        <v>36.400000000000006</v>
      </c>
      <c r="E17" s="215">
        <f>SUM(E8:E16)</f>
        <v>42.599999999999994</v>
      </c>
      <c r="F17" s="215">
        <f>SUM(F8:F16)</f>
        <v>51.3</v>
      </c>
      <c r="G17" s="359"/>
    </row>
    <row r="19" spans="1:3" ht="12.75">
      <c r="A19" s="165"/>
      <c r="B19" s="331"/>
      <c r="C19" s="331"/>
    </row>
    <row r="32" ht="12.75">
      <c r="E32" s="376"/>
    </row>
  </sheetData>
  <printOptions/>
  <pageMargins left="0.75" right="0.75" top="1" bottom="1" header="0.4921259845" footer="0.4921259845"/>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J24" sqref="J24"/>
    </sheetView>
  </sheetViews>
  <sheetFormatPr defaultColWidth="9.140625" defaultRowHeight="12.75"/>
  <cols>
    <col min="1" max="1" width="50.421875" style="37" customWidth="1"/>
    <col min="2" max="2" width="11.57421875" style="37" customWidth="1"/>
    <col min="3" max="3" width="11.421875" style="37" customWidth="1"/>
    <col min="4" max="4" width="10.140625" style="114" customWidth="1"/>
    <col min="5" max="5" width="10.140625" style="155" customWidth="1"/>
    <col min="6" max="6" width="10.140625" style="114" customWidth="1"/>
    <col min="7" max="16384" width="9.140625" style="37" customWidth="1"/>
  </cols>
  <sheetData>
    <row r="1" spans="1:6" ht="12.75">
      <c r="A1" s="261" t="s">
        <v>3</v>
      </c>
      <c r="B1" s="261"/>
      <c r="C1" s="261"/>
      <c r="D1" s="112"/>
      <c r="E1" s="152"/>
      <c r="F1" s="112"/>
    </row>
    <row r="2" spans="1:6" ht="12.75">
      <c r="A2" s="36"/>
      <c r="B2" s="36"/>
      <c r="C2" s="36"/>
      <c r="D2" s="112"/>
      <c r="E2" s="152"/>
      <c r="F2" s="112"/>
    </row>
    <row r="3" spans="1:6" ht="15.75">
      <c r="A3" s="85" t="s">
        <v>119</v>
      </c>
      <c r="B3" s="85"/>
      <c r="C3" s="85"/>
      <c r="D3" s="323"/>
      <c r="E3" s="153"/>
      <c r="F3" s="149"/>
    </row>
    <row r="4" spans="1:6" ht="12.75">
      <c r="A4" s="38"/>
      <c r="B4" s="38"/>
      <c r="C4" s="38"/>
      <c r="D4" s="149"/>
      <c r="E4" s="154"/>
      <c r="F4" s="149"/>
    </row>
    <row r="5" spans="1:6" ht="12.75">
      <c r="A5" s="39"/>
      <c r="B5" s="324" t="s">
        <v>14</v>
      </c>
      <c r="C5" s="324" t="s">
        <v>11</v>
      </c>
      <c r="D5" s="324" t="s">
        <v>15</v>
      </c>
      <c r="E5" s="324" t="s">
        <v>16</v>
      </c>
      <c r="F5" s="304" t="s">
        <v>7</v>
      </c>
    </row>
    <row r="6" spans="1:6" ht="12.75">
      <c r="A6" s="40"/>
      <c r="B6" s="40"/>
      <c r="C6" s="305"/>
      <c r="D6" s="305"/>
      <c r="E6" s="363"/>
      <c r="F6" s="305"/>
    </row>
    <row r="7" spans="1:9" ht="12.75">
      <c r="A7" s="35" t="s">
        <v>120</v>
      </c>
      <c r="B7" s="306">
        <v>0.28</v>
      </c>
      <c r="C7" s="174">
        <v>0.3</v>
      </c>
      <c r="D7" s="174">
        <v>0.54</v>
      </c>
      <c r="E7" s="174">
        <v>0.71</v>
      </c>
      <c r="F7" s="306">
        <v>0.85</v>
      </c>
      <c r="G7" s="41"/>
      <c r="H7" s="41"/>
      <c r="I7" s="42"/>
    </row>
    <row r="8" spans="1:9" ht="12.75">
      <c r="A8" s="35" t="s">
        <v>121</v>
      </c>
      <c r="B8" s="306">
        <v>0.28</v>
      </c>
      <c r="C8" s="174">
        <v>0.3</v>
      </c>
      <c r="D8" s="174">
        <v>0.54</v>
      </c>
      <c r="E8" s="174">
        <v>0.71</v>
      </c>
      <c r="F8" s="306">
        <v>0.85</v>
      </c>
      <c r="G8" s="41"/>
      <c r="H8" s="41"/>
      <c r="I8" s="42"/>
    </row>
    <row r="9" spans="1:8" ht="12.75">
      <c r="A9" s="35" t="s">
        <v>122</v>
      </c>
      <c r="B9" s="306">
        <v>0.34</v>
      </c>
      <c r="C9" s="306">
        <v>0.25</v>
      </c>
      <c r="D9" s="174">
        <v>1.11</v>
      </c>
      <c r="E9" s="174">
        <v>1.18</v>
      </c>
      <c r="F9" s="307">
        <v>1.71</v>
      </c>
      <c r="G9" s="45"/>
      <c r="H9" s="44"/>
    </row>
    <row r="10" spans="1:8" ht="12.75">
      <c r="A10" s="35" t="s">
        <v>123</v>
      </c>
      <c r="B10" s="175">
        <v>8.8</v>
      </c>
      <c r="C10" s="306">
        <v>8.2</v>
      </c>
      <c r="D10" s="175">
        <v>8.9</v>
      </c>
      <c r="E10" s="175">
        <v>16.6</v>
      </c>
      <c r="F10" s="175">
        <v>16.5</v>
      </c>
      <c r="G10" s="44"/>
      <c r="H10" s="46"/>
    </row>
    <row r="11" spans="1:8" ht="12.75">
      <c r="A11" s="35" t="s">
        <v>124</v>
      </c>
      <c r="B11" s="113">
        <v>10782</v>
      </c>
      <c r="C11" s="113">
        <v>9676</v>
      </c>
      <c r="D11" s="113">
        <v>26863</v>
      </c>
      <c r="E11" s="113">
        <v>34132</v>
      </c>
      <c r="F11" s="308">
        <v>44882</v>
      </c>
      <c r="G11" s="47"/>
      <c r="H11" s="73"/>
    </row>
    <row r="12" spans="1:8" ht="12.75">
      <c r="A12" s="35" t="s">
        <v>125</v>
      </c>
      <c r="B12" s="113">
        <v>10593</v>
      </c>
      <c r="C12" s="113">
        <v>10101</v>
      </c>
      <c r="D12" s="113">
        <v>33615</v>
      </c>
      <c r="E12" s="113">
        <v>29916</v>
      </c>
      <c r="F12" s="113">
        <v>40334</v>
      </c>
      <c r="G12" s="353"/>
      <c r="H12" s="73"/>
    </row>
    <row r="13" spans="1:8" ht="12.75">
      <c r="A13" s="35"/>
      <c r="B13" s="35"/>
      <c r="C13" s="35"/>
      <c r="D13" s="297"/>
      <c r="E13" s="297"/>
      <c r="F13" s="175"/>
      <c r="G13" s="46"/>
      <c r="H13" s="46"/>
    </row>
    <row r="14" spans="1:8" ht="12.75">
      <c r="A14" s="35" t="s">
        <v>126</v>
      </c>
      <c r="B14" s="43"/>
      <c r="C14" s="43"/>
      <c r="D14" s="174">
        <v>5.6</v>
      </c>
      <c r="E14" s="174">
        <v>5.45</v>
      </c>
      <c r="F14" s="174">
        <v>5.6</v>
      </c>
      <c r="G14" s="46"/>
      <c r="H14" s="84"/>
    </row>
    <row r="15" spans="1:8" ht="12.75">
      <c r="A15" s="36" t="s">
        <v>127</v>
      </c>
      <c r="B15" s="36"/>
      <c r="C15" s="36"/>
      <c r="D15" s="112">
        <v>12.8</v>
      </c>
      <c r="E15" s="112">
        <v>17.7</v>
      </c>
      <c r="F15" s="175">
        <v>15.7</v>
      </c>
      <c r="G15" s="46"/>
      <c r="H15" s="46"/>
    </row>
    <row r="16" spans="1:8" ht="12.75">
      <c r="A16" s="35" t="s">
        <v>128</v>
      </c>
      <c r="B16" s="35"/>
      <c r="C16" s="35"/>
      <c r="D16" s="325">
        <v>12.1</v>
      </c>
      <c r="E16" s="325">
        <v>16</v>
      </c>
      <c r="F16" s="175">
        <v>14.5</v>
      </c>
      <c r="G16" s="36"/>
      <c r="H16" s="150"/>
    </row>
    <row r="17" spans="1:8" ht="12.75">
      <c r="A17" s="35" t="s">
        <v>241</v>
      </c>
      <c r="B17" s="35"/>
      <c r="C17" s="35"/>
      <c r="D17" s="112">
        <v>45.6</v>
      </c>
      <c r="E17" s="112">
        <v>43.3</v>
      </c>
      <c r="F17" s="309">
        <v>44.1</v>
      </c>
      <c r="G17" s="48"/>
      <c r="H17" s="151"/>
    </row>
    <row r="18" spans="1:8" ht="12.75">
      <c r="A18" s="35" t="s">
        <v>242</v>
      </c>
      <c r="B18" s="35"/>
      <c r="C18" s="35"/>
      <c r="D18" s="112">
        <v>55.2</v>
      </c>
      <c r="E18" s="112">
        <v>61.2</v>
      </c>
      <c r="F18" s="310">
        <v>53.5</v>
      </c>
      <c r="G18" s="48"/>
      <c r="H18" s="151"/>
    </row>
    <row r="19" spans="1:8" ht="12.75">
      <c r="A19" s="35" t="s">
        <v>129</v>
      </c>
      <c r="B19" s="35"/>
      <c r="C19" s="35"/>
      <c r="D19" s="73">
        <v>119878</v>
      </c>
      <c r="E19" s="73">
        <v>129278</v>
      </c>
      <c r="F19" s="73">
        <v>116276</v>
      </c>
      <c r="G19" s="49"/>
      <c r="H19" s="73"/>
    </row>
    <row r="20" spans="1:8" ht="12.75">
      <c r="A20" s="35" t="s">
        <v>130</v>
      </c>
      <c r="B20" s="35"/>
      <c r="C20" s="35"/>
      <c r="D20" s="73">
        <v>7798</v>
      </c>
      <c r="E20" s="73">
        <v>8254</v>
      </c>
      <c r="F20" s="73">
        <v>8113</v>
      </c>
      <c r="G20" s="49"/>
      <c r="H20" s="48"/>
    </row>
    <row r="21" spans="1:8" ht="12.75">
      <c r="A21" s="35" t="s">
        <v>131</v>
      </c>
      <c r="B21" s="35"/>
      <c r="C21" s="35"/>
      <c r="D21" s="73">
        <v>8550</v>
      </c>
      <c r="E21" s="73">
        <v>9101</v>
      </c>
      <c r="F21" s="73">
        <v>8743</v>
      </c>
      <c r="G21" s="49"/>
      <c r="H21" s="49"/>
    </row>
    <row r="22" spans="1:8" ht="12.75">
      <c r="A22" s="35"/>
      <c r="B22" s="35"/>
      <c r="C22" s="35"/>
      <c r="D22" s="297"/>
      <c r="E22" s="297"/>
      <c r="F22" s="73"/>
      <c r="G22" s="49"/>
      <c r="H22" s="49"/>
    </row>
    <row r="23" spans="1:8" ht="12.75">
      <c r="A23" s="35" t="s">
        <v>132</v>
      </c>
      <c r="B23" s="35"/>
      <c r="C23" s="35"/>
      <c r="D23" s="297"/>
      <c r="E23" s="297"/>
      <c r="F23" s="73"/>
      <c r="G23" s="49"/>
      <c r="H23" s="326"/>
    </row>
    <row r="24" spans="1:8" ht="12.75">
      <c r="A24" s="35" t="s">
        <v>133</v>
      </c>
      <c r="B24" s="35"/>
      <c r="C24" s="35"/>
      <c r="D24" s="73">
        <v>38752</v>
      </c>
      <c r="E24" s="73">
        <v>38785</v>
      </c>
      <c r="F24" s="73">
        <v>38781</v>
      </c>
      <c r="G24" s="36"/>
      <c r="H24" s="49"/>
    </row>
    <row r="25" spans="1:8" ht="12.75">
      <c r="A25" s="35" t="s">
        <v>134</v>
      </c>
      <c r="B25" s="35"/>
      <c r="C25" s="35"/>
      <c r="D25" s="73">
        <v>38738</v>
      </c>
      <c r="E25" s="73">
        <v>38769</v>
      </c>
      <c r="F25" s="73">
        <v>38769</v>
      </c>
      <c r="G25" s="36"/>
      <c r="H25" s="49"/>
    </row>
    <row r="26" spans="1:8" ht="12.75">
      <c r="A26" s="35" t="s">
        <v>135</v>
      </c>
      <c r="B26" s="35"/>
      <c r="C26" s="35"/>
      <c r="D26" s="73">
        <v>38766</v>
      </c>
      <c r="E26" s="73">
        <v>38785</v>
      </c>
      <c r="F26" s="73">
        <v>38784</v>
      </c>
      <c r="G26" s="49"/>
      <c r="H26" s="49"/>
    </row>
    <row r="27" spans="1:7" ht="12.75">
      <c r="A27" s="36"/>
      <c r="B27" s="36"/>
      <c r="C27" s="36"/>
      <c r="D27" s="112"/>
      <c r="E27" s="112"/>
      <c r="F27" s="112"/>
      <c r="G27" s="49"/>
    </row>
    <row r="28" spans="1:7" ht="12.75" customHeight="1">
      <c r="A28" s="497" t="s">
        <v>243</v>
      </c>
      <c r="B28" s="497"/>
      <c r="C28" s="497"/>
      <c r="D28" s="497"/>
      <c r="E28" s="497"/>
      <c r="F28" s="497"/>
      <c r="G28" s="49"/>
    </row>
    <row r="29" spans="1:7" ht="12.75">
      <c r="A29" s="497"/>
      <c r="B29" s="497"/>
      <c r="C29" s="497"/>
      <c r="D29" s="497"/>
      <c r="E29" s="497"/>
      <c r="F29" s="497"/>
      <c r="G29" s="49"/>
    </row>
    <row r="47" ht="14.25" customHeight="1"/>
    <row r="48" ht="14.25" customHeight="1"/>
    <row r="49" ht="14.25" customHeight="1"/>
  </sheetData>
  <mergeCells count="1">
    <mergeCell ref="A28:F29"/>
  </mergeCells>
  <printOptions/>
  <pageMargins left="0.7480314960629921" right="0.7480314960629921" top="0.984251968503937" bottom="0" header="0.4921259845" footer="0.4921259845"/>
  <pageSetup fitToHeight="1" fitToWidth="1" orientation="portrait" paperSize="9" scale="83" r:id="rId1"/>
  <headerFooter alignWithMargins="0">
    <oddFooter>&amp;R&amp;8&amp;F/&amp;A</oddFooter>
  </headerFooter>
  <rowBreaks count="2" manualBreakCount="2">
    <brk id="35" max="65535" man="1"/>
    <brk id="56" max="65535" man="1"/>
  </rowBreaks>
</worksheet>
</file>

<file path=xl/worksheets/sheet7.xml><?xml version="1.0" encoding="utf-8"?>
<worksheet xmlns="http://schemas.openxmlformats.org/spreadsheetml/2006/main" xmlns:r="http://schemas.openxmlformats.org/officeDocument/2006/relationships">
  <sheetPr>
    <pageSetUpPr fitToPage="1"/>
  </sheetPr>
  <dimension ref="A1:F80"/>
  <sheetViews>
    <sheetView workbookViewId="0" topLeftCell="A1">
      <selection activeCell="A1" sqref="A1"/>
    </sheetView>
  </sheetViews>
  <sheetFormatPr defaultColWidth="9.140625" defaultRowHeight="12.75"/>
  <cols>
    <col min="1" max="1" width="58.8515625" style="20" customWidth="1"/>
    <col min="2" max="4" width="12.28125" style="105" customWidth="1"/>
    <col min="5" max="16384" width="9.140625" style="20" customWidth="1"/>
  </cols>
  <sheetData>
    <row r="1" spans="1:2" ht="12.75">
      <c r="A1" s="261" t="s">
        <v>3</v>
      </c>
      <c r="B1" s="378"/>
    </row>
    <row r="2" ht="12.75">
      <c r="B2" s="378"/>
    </row>
    <row r="3" spans="1:4" ht="15.75">
      <c r="A3" s="22" t="s">
        <v>136</v>
      </c>
      <c r="B3" s="379"/>
      <c r="C3" s="115"/>
      <c r="D3" s="115"/>
    </row>
    <row r="4" spans="1:2" ht="12.75">
      <c r="A4" s="23"/>
      <c r="B4" s="378"/>
    </row>
    <row r="5" spans="1:4" ht="12.75">
      <c r="A5" s="397" t="s">
        <v>22</v>
      </c>
      <c r="B5" s="380" t="s">
        <v>17</v>
      </c>
      <c r="C5" s="103" t="s">
        <v>18</v>
      </c>
      <c r="D5" s="103" t="s">
        <v>9</v>
      </c>
    </row>
    <row r="6" spans="1:2" ht="12.75">
      <c r="A6" s="23"/>
      <c r="B6" s="378"/>
    </row>
    <row r="7" spans="1:2" ht="12.75">
      <c r="A7" s="24" t="s">
        <v>137</v>
      </c>
      <c r="B7" s="378"/>
    </row>
    <row r="8" spans="1:4" ht="12.75">
      <c r="A8" s="25" t="s">
        <v>36</v>
      </c>
      <c r="B8" s="381">
        <v>20892</v>
      </c>
      <c r="C8" s="173">
        <v>27636</v>
      </c>
      <c r="D8" s="173">
        <v>33145</v>
      </c>
    </row>
    <row r="9" spans="1:4" ht="12.75">
      <c r="A9" s="24" t="s">
        <v>138</v>
      </c>
      <c r="B9" s="378"/>
      <c r="C9" s="190"/>
      <c r="D9" s="190"/>
    </row>
    <row r="10" spans="1:4" ht="12.75">
      <c r="A10" s="28" t="s">
        <v>35</v>
      </c>
      <c r="B10" s="381">
        <v>7532</v>
      </c>
      <c r="C10" s="109">
        <v>9964</v>
      </c>
      <c r="D10" s="109">
        <v>11881</v>
      </c>
    </row>
    <row r="11" spans="1:6" ht="12.75">
      <c r="A11" s="28" t="s">
        <v>139</v>
      </c>
      <c r="B11" s="381">
        <v>33615</v>
      </c>
      <c r="C11" s="109">
        <v>29916</v>
      </c>
      <c r="D11" s="109">
        <v>40334</v>
      </c>
      <c r="F11" s="21"/>
    </row>
    <row r="12" spans="1:5" ht="12.75">
      <c r="A12" s="28" t="s">
        <v>140</v>
      </c>
      <c r="B12" s="381">
        <v>3242</v>
      </c>
      <c r="C12" s="109">
        <v>4160</v>
      </c>
      <c r="D12" s="109">
        <v>5238</v>
      </c>
      <c r="E12" s="21"/>
    </row>
    <row r="13" spans="1:4" ht="12.75">
      <c r="A13" s="28" t="s">
        <v>141</v>
      </c>
      <c r="B13" s="381"/>
      <c r="C13" s="109"/>
      <c r="D13" s="109">
        <v>-70</v>
      </c>
    </row>
    <row r="14" spans="1:6" s="83" customFormat="1" ht="12.75">
      <c r="A14" s="33" t="s">
        <v>65</v>
      </c>
      <c r="B14" s="382">
        <v>273</v>
      </c>
      <c r="C14" s="191">
        <v>953</v>
      </c>
      <c r="D14" s="191">
        <v>1809</v>
      </c>
      <c r="E14" s="184"/>
      <c r="F14" s="184"/>
    </row>
    <row r="15" spans="1:4" ht="25.5">
      <c r="A15" s="398" t="s">
        <v>142</v>
      </c>
      <c r="B15" s="383">
        <f>SUM(B8:B14)</f>
        <v>65554</v>
      </c>
      <c r="C15" s="187">
        <f>SUM(C8:C14)</f>
        <v>72629</v>
      </c>
      <c r="D15" s="187">
        <f>SUM(D8:D14)</f>
        <v>92337</v>
      </c>
    </row>
    <row r="16" spans="2:6" ht="12.75">
      <c r="B16" s="383"/>
      <c r="C16" s="187"/>
      <c r="D16" s="187"/>
      <c r="F16" s="21"/>
    </row>
    <row r="17" spans="1:4" ht="12.75">
      <c r="A17" s="27" t="s">
        <v>143</v>
      </c>
      <c r="B17" s="383"/>
      <c r="C17" s="187"/>
      <c r="D17" s="187"/>
    </row>
    <row r="18" spans="1:4" ht="12.75">
      <c r="A18" s="28" t="s">
        <v>144</v>
      </c>
      <c r="B18" s="381">
        <v>-11780</v>
      </c>
      <c r="C18" s="173">
        <v>-11312</v>
      </c>
      <c r="D18" s="173">
        <v>-4654</v>
      </c>
    </row>
    <row r="19" spans="1:4" ht="12.75">
      <c r="A19" s="28" t="s">
        <v>145</v>
      </c>
      <c r="B19" s="381">
        <v>4858</v>
      </c>
      <c r="C19" s="173">
        <v>-10456</v>
      </c>
      <c r="D19" s="173">
        <v>-14022</v>
      </c>
    </row>
    <row r="20" spans="1:4" ht="12.75">
      <c r="A20" s="29" t="s">
        <v>146</v>
      </c>
      <c r="B20" s="382">
        <v>-1286</v>
      </c>
      <c r="C20" s="107">
        <v>5275</v>
      </c>
      <c r="D20" s="107">
        <v>6689</v>
      </c>
    </row>
    <row r="21" spans="1:4" ht="12.75">
      <c r="A21" s="30" t="s">
        <v>143</v>
      </c>
      <c r="B21" s="384">
        <f>SUM(B18:B20)</f>
        <v>-8208</v>
      </c>
      <c r="C21" s="189">
        <f>SUM(C18:C20)</f>
        <v>-16493</v>
      </c>
      <c r="D21" s="189">
        <f>SUM(D18:D20)</f>
        <v>-11987</v>
      </c>
    </row>
    <row r="22" spans="1:4" ht="12.75">
      <c r="A22" s="27"/>
      <c r="B22" s="383"/>
      <c r="C22" s="187"/>
      <c r="D22" s="187"/>
    </row>
    <row r="23" spans="1:4" ht="12.75">
      <c r="A23" s="25" t="s">
        <v>147</v>
      </c>
      <c r="B23" s="381">
        <v>-3026</v>
      </c>
      <c r="C23" s="173">
        <v>-5398</v>
      </c>
      <c r="D23" s="173">
        <v>-7511</v>
      </c>
    </row>
    <row r="24" spans="1:4" ht="12.75">
      <c r="A24" s="25" t="s">
        <v>148</v>
      </c>
      <c r="B24" s="381">
        <v>642</v>
      </c>
      <c r="C24" s="173">
        <v>1289</v>
      </c>
      <c r="D24" s="173">
        <v>1505</v>
      </c>
    </row>
    <row r="25" spans="1:4" ht="12.75">
      <c r="A25" s="26" t="s">
        <v>149</v>
      </c>
      <c r="B25" s="382">
        <v>-12105</v>
      </c>
      <c r="C25" s="107">
        <v>-6091</v>
      </c>
      <c r="D25" s="107">
        <v>-8156</v>
      </c>
    </row>
    <row r="26" spans="2:4" ht="12.75">
      <c r="B26" s="381"/>
      <c r="C26" s="173"/>
      <c r="D26" s="173"/>
    </row>
    <row r="27" spans="1:4" ht="12.75">
      <c r="A27" s="24" t="s">
        <v>150</v>
      </c>
      <c r="B27" s="383">
        <f>SUM(B23:B25)+B21+B15</f>
        <v>42857</v>
      </c>
      <c r="C27" s="187">
        <f>SUM(C23:C25)+C21+C15</f>
        <v>45936</v>
      </c>
      <c r="D27" s="187">
        <f>SUM(D23:D25)+D21+D15</f>
        <v>66188</v>
      </c>
    </row>
    <row r="28" spans="1:4" ht="12.75">
      <c r="A28" s="20" t="s">
        <v>2</v>
      </c>
      <c r="B28" s="381"/>
      <c r="C28" s="173"/>
      <c r="D28" s="173"/>
    </row>
    <row r="29" spans="1:4" ht="12.75">
      <c r="A29" s="24" t="s">
        <v>151</v>
      </c>
      <c r="B29" s="381"/>
      <c r="C29" s="173"/>
      <c r="D29" s="173"/>
    </row>
    <row r="30" spans="1:6" ht="12.75">
      <c r="A30" s="28" t="s">
        <v>152</v>
      </c>
      <c r="B30" s="381">
        <v>-748</v>
      </c>
      <c r="C30" s="173">
        <v>-320</v>
      </c>
      <c r="D30" s="173">
        <v>-1747</v>
      </c>
      <c r="F30" s="21"/>
    </row>
    <row r="31" spans="1:4" ht="12.75">
      <c r="A31" s="31" t="s">
        <v>153</v>
      </c>
      <c r="B31" s="381">
        <v>199</v>
      </c>
      <c r="C31" s="173">
        <v>197</v>
      </c>
      <c r="D31" s="173">
        <v>197</v>
      </c>
    </row>
    <row r="32" spans="1:4" ht="12.75">
      <c r="A32" s="31" t="s">
        <v>154</v>
      </c>
      <c r="B32" s="381">
        <v>-25874</v>
      </c>
      <c r="C32" s="173">
        <v>-34185</v>
      </c>
      <c r="D32" s="173">
        <v>-42735</v>
      </c>
    </row>
    <row r="33" spans="1:4" ht="25.5">
      <c r="A33" s="399" t="s">
        <v>155</v>
      </c>
      <c r="B33" s="381">
        <v>2823</v>
      </c>
      <c r="C33" s="173">
        <v>1506</v>
      </c>
      <c r="D33" s="173">
        <v>4328</v>
      </c>
    </row>
    <row r="34" spans="1:4" ht="12.75">
      <c r="A34" s="31" t="s">
        <v>156</v>
      </c>
      <c r="B34" s="381">
        <v>-2</v>
      </c>
      <c r="C34" s="173">
        <v>-48</v>
      </c>
      <c r="D34" s="173">
        <v>-54</v>
      </c>
    </row>
    <row r="35" spans="1:4" ht="12.75">
      <c r="A35" s="31" t="s">
        <v>157</v>
      </c>
      <c r="B35" s="381">
        <v>237</v>
      </c>
      <c r="C35" s="173">
        <v>67</v>
      </c>
      <c r="D35" s="173">
        <v>-13</v>
      </c>
    </row>
    <row r="36" spans="1:4" ht="12.75">
      <c r="A36" s="31" t="s">
        <v>158</v>
      </c>
      <c r="B36" s="381"/>
      <c r="C36" s="173">
        <v>24</v>
      </c>
      <c r="D36" s="173">
        <v>7</v>
      </c>
    </row>
    <row r="37" spans="1:4" ht="12.75">
      <c r="A37" s="29" t="s">
        <v>159</v>
      </c>
      <c r="B37" s="382">
        <v>1</v>
      </c>
      <c r="C37" s="107">
        <v>1</v>
      </c>
      <c r="D37" s="107">
        <v>1</v>
      </c>
    </row>
    <row r="38" spans="1:4" ht="12.75">
      <c r="A38" s="32"/>
      <c r="B38" s="384"/>
      <c r="C38" s="189"/>
      <c r="D38" s="189"/>
    </row>
    <row r="39" spans="1:4" ht="12.75">
      <c r="A39" s="24" t="s">
        <v>160</v>
      </c>
      <c r="B39" s="383">
        <f>SUM(B30:B37)</f>
        <v>-23364</v>
      </c>
      <c r="C39" s="187">
        <f>SUM(C30:C37)</f>
        <v>-32758</v>
      </c>
      <c r="D39" s="187">
        <f>SUM(D30:D37)</f>
        <v>-40016</v>
      </c>
    </row>
    <row r="40" spans="1:4" ht="12.75">
      <c r="A40" s="24"/>
      <c r="B40" s="381"/>
      <c r="C40" s="106"/>
      <c r="D40" s="106"/>
    </row>
    <row r="41" spans="2:4" ht="12.75">
      <c r="B41" s="381"/>
      <c r="C41" s="106"/>
      <c r="D41" s="106"/>
    </row>
    <row r="42" spans="1:4" ht="12.75">
      <c r="A42" s="24" t="s">
        <v>161</v>
      </c>
      <c r="B42" s="381"/>
      <c r="C42" s="106"/>
      <c r="D42" s="106"/>
    </row>
    <row r="43" spans="1:4" ht="12.75">
      <c r="A43" s="31" t="s">
        <v>162</v>
      </c>
      <c r="B43" s="381">
        <v>3389</v>
      </c>
      <c r="C43" s="106">
        <v>-14636</v>
      </c>
      <c r="D43" s="106">
        <v>-12044</v>
      </c>
    </row>
    <row r="44" spans="1:4" ht="12.75">
      <c r="A44" s="31" t="s">
        <v>163</v>
      </c>
      <c r="B44" s="381"/>
      <c r="C44" s="106">
        <v>43000</v>
      </c>
      <c r="D44" s="106">
        <v>43000</v>
      </c>
    </row>
    <row r="45" spans="1:4" ht="12.75">
      <c r="A45" s="31" t="s">
        <v>164</v>
      </c>
      <c r="B45" s="381">
        <v>-14863</v>
      </c>
      <c r="C45" s="106">
        <v>-25362</v>
      </c>
      <c r="D45" s="106">
        <v>-34388</v>
      </c>
    </row>
    <row r="46" spans="1:4" ht="12.75">
      <c r="A46" s="311" t="s">
        <v>105</v>
      </c>
      <c r="B46" s="384">
        <v>-21301</v>
      </c>
      <c r="C46" s="110">
        <v>-21318</v>
      </c>
      <c r="D46" s="110">
        <v>-21318</v>
      </c>
    </row>
    <row r="47" spans="1:4" s="25" customFormat="1" ht="12.75">
      <c r="A47" s="400" t="s">
        <v>104</v>
      </c>
      <c r="B47" s="382">
        <v>-1125</v>
      </c>
      <c r="C47" s="107">
        <v>-356</v>
      </c>
      <c r="D47" s="107">
        <v>-356</v>
      </c>
    </row>
    <row r="48" spans="1:4" ht="12.75">
      <c r="A48" s="32"/>
      <c r="B48" s="384"/>
      <c r="C48" s="110"/>
      <c r="D48" s="110"/>
    </row>
    <row r="49" spans="1:4" ht="12.75">
      <c r="A49" s="24" t="s">
        <v>165</v>
      </c>
      <c r="B49" s="383">
        <f>SUM(B42:B47)</f>
        <v>-33900</v>
      </c>
      <c r="C49" s="108">
        <f>SUM(C42:C47)</f>
        <v>-18672</v>
      </c>
      <c r="D49" s="108">
        <f>SUM(D42:D47)</f>
        <v>-25106</v>
      </c>
    </row>
    <row r="50" spans="1:4" ht="12.75">
      <c r="A50" s="24"/>
      <c r="B50" s="381"/>
      <c r="C50" s="106"/>
      <c r="D50" s="106"/>
    </row>
    <row r="51" spans="1:4" ht="12.75">
      <c r="A51" s="24" t="s">
        <v>166</v>
      </c>
      <c r="B51" s="383">
        <f>+B49+B39+B27</f>
        <v>-14407</v>
      </c>
      <c r="C51" s="108">
        <f>+C49+C39+C27</f>
        <v>-5494</v>
      </c>
      <c r="D51" s="108">
        <f>+D49+D39+D27</f>
        <v>1066</v>
      </c>
    </row>
    <row r="52" spans="1:4" ht="12.75">
      <c r="A52" s="28" t="s">
        <v>167</v>
      </c>
      <c r="B52" s="384">
        <v>27583</v>
      </c>
      <c r="C52" s="111">
        <v>26517</v>
      </c>
      <c r="D52" s="111">
        <v>26517</v>
      </c>
    </row>
    <row r="53" spans="1:4" ht="12.75">
      <c r="A53" s="200" t="s">
        <v>168</v>
      </c>
      <c r="B53" s="384">
        <v>194</v>
      </c>
      <c r="C53" s="110">
        <v>2</v>
      </c>
      <c r="D53" s="110">
        <v>28</v>
      </c>
    </row>
    <row r="54" spans="1:4" s="287" customFormat="1" ht="12.75">
      <c r="A54" s="33" t="s">
        <v>169</v>
      </c>
      <c r="B54" s="382"/>
      <c r="C54" s="191">
        <v>-32</v>
      </c>
      <c r="D54" s="191">
        <v>-28</v>
      </c>
    </row>
    <row r="55" spans="1:4" s="32" customFormat="1" ht="12.75">
      <c r="A55" s="34"/>
      <c r="B55" s="384"/>
      <c r="C55" s="110"/>
      <c r="D55" s="110"/>
    </row>
    <row r="56" spans="1:4" ht="12.75">
      <c r="A56" s="24" t="s">
        <v>170</v>
      </c>
      <c r="B56" s="383">
        <f>SUM(B51:B54)</f>
        <v>13370</v>
      </c>
      <c r="C56" s="108">
        <f>SUM(C51:C54)</f>
        <v>20993</v>
      </c>
      <c r="D56" s="108">
        <f>SUM(D51:D54)</f>
        <v>27583</v>
      </c>
    </row>
    <row r="57" spans="1:4" ht="12.75">
      <c r="A57" s="24"/>
      <c r="B57" s="383"/>
      <c r="C57" s="108"/>
      <c r="D57" s="108"/>
    </row>
    <row r="58" spans="1:4" ht="12.75">
      <c r="A58" s="24"/>
      <c r="B58" s="383"/>
      <c r="C58" s="108"/>
      <c r="D58" s="108"/>
    </row>
    <row r="59" spans="1:4" ht="12.75">
      <c r="A59" s="24" t="s">
        <v>171</v>
      </c>
      <c r="B59" s="383"/>
      <c r="C59" s="108"/>
      <c r="D59" s="108"/>
    </row>
    <row r="60" spans="1:4" ht="12.75">
      <c r="A60" s="24"/>
      <c r="B60" s="383"/>
      <c r="C60" s="108"/>
      <c r="D60" s="108"/>
    </row>
    <row r="61" spans="1:4" ht="12.75">
      <c r="A61" s="397" t="s">
        <v>22</v>
      </c>
      <c r="B61" s="380" t="str">
        <f>+B5</f>
        <v>9/2010</v>
      </c>
      <c r="C61" s="103" t="str">
        <f>+C5</f>
        <v>9/2009</v>
      </c>
      <c r="D61" s="103" t="str">
        <f>D5</f>
        <v>12/2009</v>
      </c>
    </row>
    <row r="62" spans="1:4" ht="12.75">
      <c r="A62" s="24"/>
      <c r="B62" s="383"/>
      <c r="C62" s="108"/>
      <c r="D62" s="108"/>
    </row>
    <row r="63" spans="1:4" ht="12.75">
      <c r="A63" s="25" t="s">
        <v>77</v>
      </c>
      <c r="B63" s="381">
        <v>6878</v>
      </c>
      <c r="C63" s="106">
        <v>10004</v>
      </c>
      <c r="D63" s="106">
        <v>9099</v>
      </c>
    </row>
    <row r="64" spans="1:4" ht="12.75">
      <c r="A64" s="26" t="s">
        <v>172</v>
      </c>
      <c r="B64" s="382">
        <v>6492</v>
      </c>
      <c r="C64" s="107">
        <v>10989</v>
      </c>
      <c r="D64" s="107">
        <v>18484</v>
      </c>
    </row>
    <row r="65" spans="1:4" ht="12.75">
      <c r="A65" s="25" t="s">
        <v>173</v>
      </c>
      <c r="B65" s="383">
        <f>SUM(B63:B64)</f>
        <v>13370</v>
      </c>
      <c r="C65" s="108">
        <f>SUM(C63:C64)</f>
        <v>20993</v>
      </c>
      <c r="D65" s="108">
        <f>SUM(D63:D64)</f>
        <v>27583</v>
      </c>
    </row>
    <row r="66" spans="2:4" ht="12.75">
      <c r="B66" s="381"/>
      <c r="C66" s="106"/>
      <c r="D66" s="106"/>
    </row>
    <row r="67" spans="1:4" ht="12.75">
      <c r="A67" s="2"/>
      <c r="B67" s="173"/>
      <c r="C67" s="106"/>
      <c r="D67" s="106"/>
    </row>
    <row r="68" ht="12.75">
      <c r="B68" s="377"/>
    </row>
    <row r="69" ht="12.75">
      <c r="B69" s="377"/>
    </row>
    <row r="70" ht="12.75">
      <c r="B70" s="377"/>
    </row>
    <row r="80" spans="1:4" ht="12.75">
      <c r="A80" s="25"/>
      <c r="B80" s="106"/>
      <c r="C80" s="106"/>
      <c r="D80" s="106"/>
    </row>
  </sheetData>
  <printOptions/>
  <pageMargins left="0.75" right="0.75" top="0.44" bottom="0.39" header="0.4921259845" footer="0.22"/>
  <pageSetup fitToHeight="1"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dimension ref="A1:K110"/>
  <sheetViews>
    <sheetView workbookViewId="0" topLeftCell="A1">
      <selection activeCell="A3" sqref="A3"/>
    </sheetView>
  </sheetViews>
  <sheetFormatPr defaultColWidth="9.140625" defaultRowHeight="12.75"/>
  <cols>
    <col min="1" max="1" width="28.00390625" style="406" customWidth="1"/>
    <col min="2" max="2" width="9.421875" style="406" customWidth="1"/>
    <col min="3" max="3" width="11.8515625" style="406" customWidth="1"/>
    <col min="4" max="5" width="9.28125" style="406" customWidth="1"/>
    <col min="6" max="6" width="11.7109375" style="406" customWidth="1"/>
    <col min="7" max="7" width="9.28125" style="406" customWidth="1"/>
    <col min="8" max="8" width="11.00390625" style="406" customWidth="1"/>
    <col min="9" max="10" width="9.28125" style="406" customWidth="1"/>
    <col min="11" max="16384" width="9.140625" style="406" customWidth="1"/>
  </cols>
  <sheetData>
    <row r="1" spans="1:6" ht="12">
      <c r="A1" s="405" t="s">
        <v>4</v>
      </c>
      <c r="B1" s="405"/>
      <c r="C1" s="405"/>
      <c r="D1" s="405"/>
      <c r="E1" s="405"/>
      <c r="F1" s="405"/>
    </row>
    <row r="3" spans="1:6" ht="12">
      <c r="A3" s="407" t="s">
        <v>180</v>
      </c>
      <c r="B3" s="407"/>
      <c r="C3" s="426"/>
      <c r="D3" s="427"/>
      <c r="E3" s="428"/>
      <c r="F3" s="428"/>
    </row>
    <row r="4" spans="2:10" ht="12">
      <c r="B4" s="429"/>
      <c r="C4" s="430"/>
      <c r="D4" s="430"/>
      <c r="E4" s="431"/>
      <c r="F4" s="431"/>
      <c r="G4" s="431"/>
      <c r="H4" s="432"/>
      <c r="I4" s="403"/>
      <c r="J4" s="403"/>
    </row>
    <row r="5" spans="1:10" ht="12">
      <c r="A5" s="408" t="s">
        <v>181</v>
      </c>
      <c r="B5" s="408"/>
      <c r="C5" s="433"/>
      <c r="D5" s="433"/>
      <c r="E5" s="434"/>
      <c r="F5" s="434"/>
      <c r="G5" s="434"/>
      <c r="H5" s="403"/>
      <c r="I5" s="403"/>
      <c r="J5" s="403"/>
    </row>
    <row r="6" spans="1:10" ht="12">
      <c r="A6" s="408"/>
      <c r="B6" s="408"/>
      <c r="C6" s="433"/>
      <c r="D6" s="433"/>
      <c r="E6" s="434"/>
      <c r="F6" s="434"/>
      <c r="G6" s="434"/>
      <c r="H6" s="403"/>
      <c r="I6" s="403"/>
      <c r="J6" s="403"/>
    </row>
    <row r="7" spans="1:10" ht="12">
      <c r="A7" s="403"/>
      <c r="B7" s="434"/>
      <c r="C7" s="435" t="s">
        <v>14</v>
      </c>
      <c r="D7" s="434"/>
      <c r="E7" s="436"/>
      <c r="F7" s="435" t="s">
        <v>11</v>
      </c>
      <c r="G7" s="434"/>
      <c r="H7" s="437"/>
      <c r="I7" s="403"/>
      <c r="J7" s="403"/>
    </row>
    <row r="8" spans="1:10" ht="37.5" customHeight="1">
      <c r="A8" s="409" t="s">
        <v>22</v>
      </c>
      <c r="B8" s="410" t="s">
        <v>182</v>
      </c>
      <c r="C8" s="410" t="s">
        <v>183</v>
      </c>
      <c r="D8" s="410" t="s">
        <v>173</v>
      </c>
      <c r="E8" s="411" t="s">
        <v>182</v>
      </c>
      <c r="F8" s="410" t="s">
        <v>183</v>
      </c>
      <c r="G8" s="410" t="s">
        <v>173</v>
      </c>
      <c r="H8" s="411" t="s">
        <v>184</v>
      </c>
      <c r="I8" s="403"/>
      <c r="J8" s="403"/>
    </row>
    <row r="9" spans="1:10" ht="12">
      <c r="A9" s="403"/>
      <c r="B9" s="434"/>
      <c r="C9" s="438"/>
      <c r="D9" s="438"/>
      <c r="E9" s="436"/>
      <c r="F9" s="434"/>
      <c r="G9" s="434"/>
      <c r="H9" s="436"/>
      <c r="I9" s="403"/>
      <c r="J9" s="403"/>
    </row>
    <row r="10" spans="1:10" ht="12">
      <c r="A10" s="401" t="s">
        <v>174</v>
      </c>
      <c r="B10" s="439">
        <v>75141</v>
      </c>
      <c r="C10" s="440">
        <v>665</v>
      </c>
      <c r="D10" s="440">
        <f>SUM(B10:C10)</f>
        <v>75806</v>
      </c>
      <c r="E10" s="441">
        <v>71392</v>
      </c>
      <c r="F10" s="442">
        <v>663</v>
      </c>
      <c r="G10" s="443">
        <f>SUM(E10:F10)</f>
        <v>72055</v>
      </c>
      <c r="H10" s="444">
        <f>(D10-G10)/G10*100</f>
        <v>5.205745610991603</v>
      </c>
      <c r="I10" s="403"/>
      <c r="J10" s="403"/>
    </row>
    <row r="11" spans="1:10" ht="24">
      <c r="A11" s="445" t="s">
        <v>178</v>
      </c>
      <c r="B11" s="439">
        <v>35364</v>
      </c>
      <c r="C11" s="440">
        <v>295</v>
      </c>
      <c r="D11" s="446">
        <f>SUM(B11:C11)</f>
        <v>35659</v>
      </c>
      <c r="E11" s="443">
        <v>36063</v>
      </c>
      <c r="F11" s="447">
        <v>275</v>
      </c>
      <c r="G11" s="443">
        <f>SUM(E11:F11)</f>
        <v>36338</v>
      </c>
      <c r="H11" s="444">
        <f>(D11-G11)/G11*100</f>
        <v>-1.8685673399746823</v>
      </c>
      <c r="I11" s="403"/>
      <c r="J11" s="403"/>
    </row>
    <row r="12" spans="1:10" ht="12">
      <c r="A12" s="401" t="s">
        <v>179</v>
      </c>
      <c r="B12" s="439">
        <v>26481</v>
      </c>
      <c r="C12" s="440">
        <v>445</v>
      </c>
      <c r="D12" s="446">
        <f>SUM(B12:C12)</f>
        <v>26926</v>
      </c>
      <c r="E12" s="443">
        <v>23286</v>
      </c>
      <c r="F12" s="447">
        <v>460</v>
      </c>
      <c r="G12" s="443">
        <f>SUM(E12:F12)</f>
        <v>23746</v>
      </c>
      <c r="H12" s="444">
        <f>(D12-G12)/G12*100</f>
        <v>13.391729133327718</v>
      </c>
      <c r="I12" s="403"/>
      <c r="J12" s="403"/>
    </row>
    <row r="13" spans="1:10" ht="12">
      <c r="A13" s="401" t="s">
        <v>175</v>
      </c>
      <c r="B13" s="439">
        <v>6784</v>
      </c>
      <c r="C13" s="440">
        <v>833</v>
      </c>
      <c r="D13" s="440">
        <f>SUM(B13:C13)</f>
        <v>7617</v>
      </c>
      <c r="E13" s="441">
        <v>9998</v>
      </c>
      <c r="F13" s="442">
        <v>671</v>
      </c>
      <c r="G13" s="443">
        <f>SUM(E13:F13)</f>
        <v>10669</v>
      </c>
      <c r="H13" s="444">
        <f>(D13-G13)/G13*100</f>
        <v>-28.6062423844784</v>
      </c>
      <c r="I13" s="403"/>
      <c r="J13" s="403"/>
    </row>
    <row r="14" spans="1:10" ht="12">
      <c r="A14" s="402" t="s">
        <v>176</v>
      </c>
      <c r="B14" s="448"/>
      <c r="C14" s="448">
        <v>-2238</v>
      </c>
      <c r="D14" s="448">
        <f>SUM(B14:C14)</f>
        <v>-2238</v>
      </c>
      <c r="E14" s="449"/>
      <c r="F14" s="450">
        <v>-2069</v>
      </c>
      <c r="G14" s="451">
        <f>SUM(E14:F14)</f>
        <v>-2069</v>
      </c>
      <c r="H14" s="452"/>
      <c r="I14" s="403"/>
      <c r="J14" s="403"/>
    </row>
    <row r="15" spans="1:10" ht="12">
      <c r="A15" s="403" t="s">
        <v>177</v>
      </c>
      <c r="B15" s="453">
        <f aca="true" t="shared" si="0" ref="B15:G15">SUM(B10:B14)</f>
        <v>143770</v>
      </c>
      <c r="C15" s="453">
        <f t="shared" si="0"/>
        <v>0</v>
      </c>
      <c r="D15" s="453">
        <f t="shared" si="0"/>
        <v>143770</v>
      </c>
      <c r="E15" s="441">
        <f t="shared" si="0"/>
        <v>140739</v>
      </c>
      <c r="F15" s="454">
        <f t="shared" si="0"/>
        <v>0</v>
      </c>
      <c r="G15" s="454">
        <f t="shared" si="0"/>
        <v>140739</v>
      </c>
      <c r="H15" s="444">
        <f>(D15-G15)/G15*100</f>
        <v>2.1536319001840285</v>
      </c>
      <c r="I15" s="403"/>
      <c r="J15" s="403"/>
    </row>
    <row r="16" spans="1:10" ht="12">
      <c r="A16" s="408"/>
      <c r="B16" s="408"/>
      <c r="C16" s="433"/>
      <c r="D16" s="433"/>
      <c r="E16" s="434"/>
      <c r="F16" s="434"/>
      <c r="G16" s="434"/>
      <c r="H16" s="403"/>
      <c r="I16" s="403"/>
      <c r="J16" s="403"/>
    </row>
    <row r="17" spans="1:10" ht="12">
      <c r="A17" s="403"/>
      <c r="B17" s="434"/>
      <c r="C17" s="435" t="s">
        <v>15</v>
      </c>
      <c r="D17" s="434"/>
      <c r="E17" s="436"/>
      <c r="F17" s="435" t="s">
        <v>16</v>
      </c>
      <c r="G17" s="434"/>
      <c r="H17" s="437"/>
      <c r="I17" s="403"/>
      <c r="J17" s="403"/>
    </row>
    <row r="18" spans="1:10" ht="37.5" customHeight="1">
      <c r="A18" s="409" t="s">
        <v>22</v>
      </c>
      <c r="B18" s="410" t="s">
        <v>182</v>
      </c>
      <c r="C18" s="410" t="s">
        <v>183</v>
      </c>
      <c r="D18" s="410" t="s">
        <v>173</v>
      </c>
      <c r="E18" s="411" t="s">
        <v>182</v>
      </c>
      <c r="F18" s="410" t="s">
        <v>183</v>
      </c>
      <c r="G18" s="410" t="s">
        <v>173</v>
      </c>
      <c r="H18" s="411" t="s">
        <v>184</v>
      </c>
      <c r="I18" s="403"/>
      <c r="J18" s="403"/>
    </row>
    <row r="19" spans="1:10" ht="12">
      <c r="A19" s="403"/>
      <c r="B19" s="434"/>
      <c r="C19" s="438"/>
      <c r="D19" s="438"/>
      <c r="E19" s="436"/>
      <c r="F19" s="434"/>
      <c r="G19" s="434"/>
      <c r="H19" s="436"/>
      <c r="I19" s="403"/>
      <c r="J19" s="403"/>
    </row>
    <row r="20" spans="1:10" ht="12">
      <c r="A20" s="401" t="s">
        <v>174</v>
      </c>
      <c r="B20" s="439">
        <v>213240</v>
      </c>
      <c r="C20" s="440">
        <v>2799</v>
      </c>
      <c r="D20" s="440">
        <f>SUM(B20:C20)</f>
        <v>216039</v>
      </c>
      <c r="E20" s="441">
        <v>210435</v>
      </c>
      <c r="F20" s="442">
        <v>2606</v>
      </c>
      <c r="G20" s="443">
        <f>SUM(E20:F20)</f>
        <v>213041</v>
      </c>
      <c r="H20" s="444">
        <f>(D20-G20)/G20*100</f>
        <v>1.4072408597406132</v>
      </c>
      <c r="I20" s="403"/>
      <c r="J20" s="403"/>
    </row>
    <row r="21" spans="1:10" ht="24">
      <c r="A21" s="445" t="s">
        <v>178</v>
      </c>
      <c r="B21" s="439">
        <v>105140</v>
      </c>
      <c r="C21" s="440">
        <v>895</v>
      </c>
      <c r="D21" s="446">
        <f>SUM(B21:C21)</f>
        <v>106035</v>
      </c>
      <c r="E21" s="443">
        <v>106720</v>
      </c>
      <c r="F21" s="447">
        <v>867</v>
      </c>
      <c r="G21" s="443">
        <f>SUM(E21:F21)</f>
        <v>107587</v>
      </c>
      <c r="H21" s="444">
        <f>(D21-G21)/G21*100</f>
        <v>-1.4425534683558423</v>
      </c>
      <c r="I21" s="403"/>
      <c r="J21" s="403"/>
    </row>
    <row r="22" spans="1:10" ht="12">
      <c r="A22" s="401" t="s">
        <v>179</v>
      </c>
      <c r="B22" s="439">
        <v>90736</v>
      </c>
      <c r="C22" s="440">
        <v>1137</v>
      </c>
      <c r="D22" s="446">
        <f>SUM(B22:C22)</f>
        <v>91873</v>
      </c>
      <c r="E22" s="443">
        <v>72923</v>
      </c>
      <c r="F22" s="447">
        <v>1412</v>
      </c>
      <c r="G22" s="443">
        <f>SUM(E22:F22)</f>
        <v>74335</v>
      </c>
      <c r="H22" s="444">
        <f>(D22-G22)/G22*100</f>
        <v>23.593192977735924</v>
      </c>
      <c r="I22" s="403"/>
      <c r="J22" s="403"/>
    </row>
    <row r="23" spans="1:10" ht="12">
      <c r="A23" s="401" t="s">
        <v>175</v>
      </c>
      <c r="B23" s="439">
        <v>37570</v>
      </c>
      <c r="C23" s="440">
        <v>2270</v>
      </c>
      <c r="D23" s="440">
        <f>SUM(B23:C23)</f>
        <v>39840</v>
      </c>
      <c r="E23" s="441">
        <v>44187</v>
      </c>
      <c r="F23" s="442">
        <v>2236</v>
      </c>
      <c r="G23" s="443">
        <f>SUM(E23:F23)</f>
        <v>46423</v>
      </c>
      <c r="H23" s="444">
        <f>(D23-G23)/G23*100</f>
        <v>-14.180470887275703</v>
      </c>
      <c r="I23" s="403"/>
      <c r="J23" s="403"/>
    </row>
    <row r="24" spans="1:10" ht="12">
      <c r="A24" s="402" t="s">
        <v>176</v>
      </c>
      <c r="B24" s="448"/>
      <c r="C24" s="448">
        <v>-7101</v>
      </c>
      <c r="D24" s="448">
        <f>SUM(B24:C24)</f>
        <v>-7101</v>
      </c>
      <c r="E24" s="449"/>
      <c r="F24" s="450">
        <v>-7121</v>
      </c>
      <c r="G24" s="451">
        <f>SUM(E24:F24)</f>
        <v>-7121</v>
      </c>
      <c r="H24" s="452"/>
      <c r="I24" s="403"/>
      <c r="J24" s="403"/>
    </row>
    <row r="25" spans="1:10" ht="12">
      <c r="A25" s="403" t="s">
        <v>177</v>
      </c>
      <c r="B25" s="453">
        <f aca="true" t="shared" si="1" ref="B25:G25">SUM(B20:B24)</f>
        <v>446686</v>
      </c>
      <c r="C25" s="453">
        <f t="shared" si="1"/>
        <v>0</v>
      </c>
      <c r="D25" s="453">
        <f t="shared" si="1"/>
        <v>446686</v>
      </c>
      <c r="E25" s="441">
        <f t="shared" si="1"/>
        <v>434265</v>
      </c>
      <c r="F25" s="454">
        <f>SUM(F20:F24)</f>
        <v>0</v>
      </c>
      <c r="G25" s="454">
        <f t="shared" si="1"/>
        <v>434265</v>
      </c>
      <c r="H25" s="444">
        <f>(D25-G25)/G25*100</f>
        <v>2.860235109898334</v>
      </c>
      <c r="I25" s="403"/>
      <c r="J25" s="403"/>
    </row>
    <row r="26" spans="1:10" ht="12">
      <c r="A26" s="403"/>
      <c r="B26" s="434"/>
      <c r="C26" s="434"/>
      <c r="D26" s="434"/>
      <c r="E26" s="434"/>
      <c r="F26" s="434"/>
      <c r="G26" s="455"/>
      <c r="H26" s="442"/>
      <c r="I26" s="403"/>
      <c r="J26" s="403"/>
    </row>
    <row r="27" spans="1:10" ht="12">
      <c r="A27" s="403"/>
      <c r="B27" s="403"/>
      <c r="C27" s="435" t="s">
        <v>7</v>
      </c>
      <c r="D27" s="403"/>
      <c r="E27" s="434"/>
      <c r="F27" s="434"/>
      <c r="G27" s="434"/>
      <c r="H27" s="434"/>
      <c r="I27" s="403"/>
      <c r="J27" s="403"/>
    </row>
    <row r="28" spans="1:10" ht="12">
      <c r="A28" s="409" t="s">
        <v>22</v>
      </c>
      <c r="B28" s="410" t="s">
        <v>182</v>
      </c>
      <c r="C28" s="410" t="s">
        <v>183</v>
      </c>
      <c r="D28" s="410" t="s">
        <v>173</v>
      </c>
      <c r="I28" s="403"/>
      <c r="J28" s="403"/>
    </row>
    <row r="29" spans="1:10" ht="12">
      <c r="A29" s="403"/>
      <c r="B29" s="434"/>
      <c r="C29" s="438"/>
      <c r="D29" s="438"/>
      <c r="E29" s="428"/>
      <c r="I29" s="403"/>
      <c r="J29" s="403"/>
    </row>
    <row r="30" spans="1:10" ht="12">
      <c r="A30" s="401" t="s">
        <v>174</v>
      </c>
      <c r="B30" s="443">
        <v>280632</v>
      </c>
      <c r="C30" s="447">
        <v>3587</v>
      </c>
      <c r="D30" s="447">
        <f>SUM(B30:C30)</f>
        <v>284219</v>
      </c>
      <c r="E30" s="428"/>
      <c r="I30" s="403"/>
      <c r="J30" s="403"/>
    </row>
    <row r="31" spans="1:10" ht="24">
      <c r="A31" s="445" t="s">
        <v>178</v>
      </c>
      <c r="B31" s="443">
        <v>142103</v>
      </c>
      <c r="C31" s="447">
        <v>1170</v>
      </c>
      <c r="D31" s="447">
        <f>SUM(B31:C31)</f>
        <v>143273</v>
      </c>
      <c r="E31" s="428"/>
      <c r="I31" s="403"/>
      <c r="J31" s="403"/>
    </row>
    <row r="32" spans="1:10" ht="12">
      <c r="A32" s="401" t="s">
        <v>179</v>
      </c>
      <c r="B32" s="443">
        <v>98311</v>
      </c>
      <c r="C32" s="447">
        <v>1853</v>
      </c>
      <c r="D32" s="447">
        <f>SUM(B32:C32)</f>
        <v>100164</v>
      </c>
      <c r="E32" s="428"/>
      <c r="I32" s="403"/>
      <c r="J32" s="403"/>
    </row>
    <row r="33" spans="1:10" ht="12">
      <c r="A33" s="401" t="s">
        <v>175</v>
      </c>
      <c r="B33" s="443">
        <v>61260</v>
      </c>
      <c r="C33" s="447">
        <v>2865</v>
      </c>
      <c r="D33" s="447">
        <f>SUM(B33:C33)</f>
        <v>64125</v>
      </c>
      <c r="E33" s="428"/>
      <c r="I33" s="403"/>
      <c r="J33" s="403"/>
    </row>
    <row r="34" spans="1:10" ht="12">
      <c r="A34" s="402" t="s">
        <v>176</v>
      </c>
      <c r="B34" s="451"/>
      <c r="C34" s="451">
        <v>-9475</v>
      </c>
      <c r="D34" s="451">
        <f>SUM(B34:C34)</f>
        <v>-9475</v>
      </c>
      <c r="E34" s="428"/>
      <c r="I34" s="403"/>
      <c r="J34" s="403"/>
    </row>
    <row r="35" spans="1:10" ht="12">
      <c r="A35" s="403" t="s">
        <v>177</v>
      </c>
      <c r="B35" s="442">
        <f>SUM(B30:B34)</f>
        <v>582306</v>
      </c>
      <c r="C35" s="442">
        <f>SUM(C30:C34)</f>
        <v>0</v>
      </c>
      <c r="D35" s="442">
        <f>SUM(D30:D34)</f>
        <v>582306</v>
      </c>
      <c r="E35" s="456"/>
      <c r="F35" s="457"/>
      <c r="G35" s="457"/>
      <c r="H35" s="457"/>
      <c r="I35" s="403"/>
      <c r="J35" s="403"/>
    </row>
    <row r="36" spans="1:10" ht="12">
      <c r="A36" s="408"/>
      <c r="B36" s="408"/>
      <c r="C36" s="433"/>
      <c r="D36" s="433"/>
      <c r="E36" s="434"/>
      <c r="F36" s="434"/>
      <c r="G36" s="434"/>
      <c r="H36" s="403"/>
      <c r="I36" s="403"/>
      <c r="J36" s="403"/>
    </row>
    <row r="37" spans="1:10" ht="12">
      <c r="A37" s="403"/>
      <c r="B37" s="434"/>
      <c r="C37" s="434"/>
      <c r="D37" s="434"/>
      <c r="E37" s="434"/>
      <c r="F37" s="434"/>
      <c r="G37" s="434"/>
      <c r="H37" s="403"/>
      <c r="I37" s="458"/>
      <c r="J37" s="458"/>
    </row>
    <row r="38" spans="1:10" ht="12">
      <c r="A38" s="408" t="s">
        <v>244</v>
      </c>
      <c r="B38" s="433"/>
      <c r="C38" s="433"/>
      <c r="D38" s="433"/>
      <c r="E38" s="434"/>
      <c r="F38" s="434"/>
      <c r="G38" s="434"/>
      <c r="H38" s="403"/>
      <c r="I38" s="458"/>
      <c r="J38" s="458"/>
    </row>
    <row r="39" spans="1:10" ht="12">
      <c r="A39" s="403"/>
      <c r="B39" s="434"/>
      <c r="C39" s="434"/>
      <c r="D39" s="434"/>
      <c r="E39" s="433"/>
      <c r="F39" s="434"/>
      <c r="G39" s="459"/>
      <c r="H39" s="460"/>
      <c r="I39" s="461"/>
      <c r="J39" s="462"/>
    </row>
    <row r="40" spans="1:11" ht="12">
      <c r="A40" s="409" t="s">
        <v>22</v>
      </c>
      <c r="B40" s="463" t="s">
        <v>14</v>
      </c>
      <c r="C40" s="464" t="s">
        <v>0</v>
      </c>
      <c r="D40" s="463" t="s">
        <v>11</v>
      </c>
      <c r="E40" s="464" t="s">
        <v>0</v>
      </c>
      <c r="F40" s="463" t="s">
        <v>15</v>
      </c>
      <c r="G40" s="464" t="s">
        <v>0</v>
      </c>
      <c r="H40" s="463" t="s">
        <v>16</v>
      </c>
      <c r="I40" s="464" t="s">
        <v>0</v>
      </c>
      <c r="J40" s="463" t="s">
        <v>7</v>
      </c>
      <c r="K40" s="464" t="s">
        <v>0</v>
      </c>
    </row>
    <row r="41" spans="1:11" ht="12">
      <c r="A41" s="403"/>
      <c r="B41" s="434"/>
      <c r="C41" s="465"/>
      <c r="D41" s="442"/>
      <c r="E41" s="434"/>
      <c r="F41" s="434"/>
      <c r="G41" s="465"/>
      <c r="H41" s="442"/>
      <c r="I41" s="434"/>
      <c r="J41" s="434"/>
      <c r="K41" s="434"/>
    </row>
    <row r="42" spans="1:11" ht="12">
      <c r="A42" s="401" t="s">
        <v>174</v>
      </c>
      <c r="B42" s="443">
        <v>10930</v>
      </c>
      <c r="C42" s="466">
        <f>B42/D10*100</f>
        <v>14.418383769094795</v>
      </c>
      <c r="D42" s="442">
        <v>11816</v>
      </c>
      <c r="E42" s="455">
        <f>D42/G10*100</f>
        <v>16.398584414683228</v>
      </c>
      <c r="F42" s="443">
        <v>25470</v>
      </c>
      <c r="G42" s="466">
        <f>F42/D20*100</f>
        <v>11.789538000083319</v>
      </c>
      <c r="H42" s="442">
        <v>29166</v>
      </c>
      <c r="I42" s="455">
        <f>H42/G20*100</f>
        <v>13.690322520078293</v>
      </c>
      <c r="J42" s="442">
        <v>35959</v>
      </c>
      <c r="K42" s="455">
        <f>J42/D30*100</f>
        <v>12.651863527772598</v>
      </c>
    </row>
    <row r="43" spans="1:11" ht="24">
      <c r="A43" s="445" t="s">
        <v>178</v>
      </c>
      <c r="B43" s="443">
        <v>4088</v>
      </c>
      <c r="C43" s="466">
        <f>B43/D11*100</f>
        <v>11.464146498780112</v>
      </c>
      <c r="D43" s="442">
        <v>4076</v>
      </c>
      <c r="E43" s="455">
        <f>D43/G11*100</f>
        <v>11.216907920083658</v>
      </c>
      <c r="F43" s="443">
        <v>7343</v>
      </c>
      <c r="G43" s="466">
        <f>F43/D21*100</f>
        <v>6.925071910218324</v>
      </c>
      <c r="H43" s="442">
        <v>8611</v>
      </c>
      <c r="I43" s="455">
        <f>H43/G21*100</f>
        <v>8.003755100523298</v>
      </c>
      <c r="J43" s="442">
        <v>10308</v>
      </c>
      <c r="K43" s="455">
        <f>J43/D31*100</f>
        <v>7.194656355349577</v>
      </c>
    </row>
    <row r="44" spans="1:11" ht="12">
      <c r="A44" s="401" t="s">
        <v>179</v>
      </c>
      <c r="B44" s="443">
        <v>3263</v>
      </c>
      <c r="C44" s="466">
        <f>B44/D12*100</f>
        <v>12.118398573869122</v>
      </c>
      <c r="D44" s="442">
        <v>3157</v>
      </c>
      <c r="E44" s="455">
        <f>D44/G12*100</f>
        <v>13.2948707150678</v>
      </c>
      <c r="F44" s="443">
        <v>7131</v>
      </c>
      <c r="G44" s="466">
        <f>F44/D22*100</f>
        <v>7.761801617450176</v>
      </c>
      <c r="H44" s="442">
        <v>6308</v>
      </c>
      <c r="I44" s="455">
        <f>H44/G22*100</f>
        <v>8.485908387704312</v>
      </c>
      <c r="J44" s="442">
        <v>7378</v>
      </c>
      <c r="K44" s="455">
        <f>J44/D32*100</f>
        <v>7.365919891378139</v>
      </c>
    </row>
    <row r="45" spans="1:11" ht="12">
      <c r="A45" s="401" t="s">
        <v>175</v>
      </c>
      <c r="B45" s="443">
        <v>-1432</v>
      </c>
      <c r="C45" s="466">
        <f>B45/D13*100</f>
        <v>-18.80005251411317</v>
      </c>
      <c r="D45" s="442">
        <v>-1029</v>
      </c>
      <c r="E45" s="455">
        <f>D45/G13*100</f>
        <v>-9.644765207610835</v>
      </c>
      <c r="F45" s="443">
        <v>-6192</v>
      </c>
      <c r="G45" s="466">
        <f>F45/D23*100</f>
        <v>-15.542168674698795</v>
      </c>
      <c r="H45" s="442">
        <v>-637</v>
      </c>
      <c r="I45" s="455">
        <f>H45/G23*100</f>
        <v>-1.372164659759171</v>
      </c>
      <c r="J45" s="442">
        <v>-958</v>
      </c>
      <c r="K45" s="455">
        <f>J45/D33*100</f>
        <v>-1.4939571150097466</v>
      </c>
    </row>
    <row r="46" spans="1:11" ht="12">
      <c r="A46" s="412" t="s">
        <v>185</v>
      </c>
      <c r="B46" s="451">
        <v>-574</v>
      </c>
      <c r="C46" s="467"/>
      <c r="D46" s="450">
        <v>-1111</v>
      </c>
      <c r="E46" s="468"/>
      <c r="F46" s="451">
        <v>-2086</v>
      </c>
      <c r="G46" s="467"/>
      <c r="H46" s="450">
        <v>-1688</v>
      </c>
      <c r="I46" s="468"/>
      <c r="J46" s="450">
        <v>-2423</v>
      </c>
      <c r="K46" s="468"/>
    </row>
    <row r="47" spans="1:11" ht="12">
      <c r="A47" s="403" t="s">
        <v>177</v>
      </c>
      <c r="B47" s="442">
        <f>SUM(B42:B46)</f>
        <v>16275</v>
      </c>
      <c r="C47" s="469">
        <f>B47/D15*100</f>
        <v>11.320164151074632</v>
      </c>
      <c r="D47" s="442">
        <f>SUM(D42:D46)</f>
        <v>16909</v>
      </c>
      <c r="E47" s="455">
        <f>D47/G15*100</f>
        <v>12.014438073313013</v>
      </c>
      <c r="F47" s="442">
        <f>SUM(F42:F46)</f>
        <v>31666</v>
      </c>
      <c r="G47" s="469">
        <f>F47/D25*100</f>
        <v>7.089096143599755</v>
      </c>
      <c r="H47" s="442">
        <f>SUM(H42:H46)</f>
        <v>41760</v>
      </c>
      <c r="I47" s="455">
        <f>H47/G25*100</f>
        <v>9.616248143414735</v>
      </c>
      <c r="J47" s="442">
        <f>SUM(J42:J46)</f>
        <v>50264</v>
      </c>
      <c r="K47" s="455">
        <f>J47/D35*100</f>
        <v>8.631887701655144</v>
      </c>
    </row>
    <row r="48" spans="1:11" ht="12">
      <c r="A48" s="412" t="s">
        <v>186</v>
      </c>
      <c r="B48" s="450">
        <v>-1272</v>
      </c>
      <c r="C48" s="470"/>
      <c r="D48" s="450">
        <v>-1242</v>
      </c>
      <c r="E48" s="471"/>
      <c r="F48" s="450">
        <v>-3242</v>
      </c>
      <c r="G48" s="470"/>
      <c r="H48" s="450">
        <v>-4160</v>
      </c>
      <c r="I48" s="471"/>
      <c r="J48" s="450">
        <v>-5238</v>
      </c>
      <c r="K48" s="472"/>
    </row>
    <row r="49" spans="1:11" ht="12">
      <c r="A49" s="406" t="s">
        <v>34</v>
      </c>
      <c r="B49" s="442">
        <f>SUM(B47:B48)</f>
        <v>15003</v>
      </c>
      <c r="C49" s="432"/>
      <c r="D49" s="442">
        <f>SUM(D47:D48)</f>
        <v>15667</v>
      </c>
      <c r="E49" s="473"/>
      <c r="F49" s="442">
        <f>SUM(F47:F48)</f>
        <v>28424</v>
      </c>
      <c r="G49" s="432"/>
      <c r="H49" s="442">
        <f>SUM(H47:H48)</f>
        <v>37600</v>
      </c>
      <c r="I49" s="473"/>
      <c r="J49" s="442">
        <f>SUM(J47:J48)</f>
        <v>45026</v>
      </c>
      <c r="K49" s="474"/>
    </row>
    <row r="50" spans="1:10" ht="12">
      <c r="A50" s="403"/>
      <c r="B50" s="403"/>
      <c r="C50" s="403"/>
      <c r="D50" s="403"/>
      <c r="E50" s="473"/>
      <c r="F50" s="474"/>
      <c r="G50" s="474"/>
      <c r="H50" s="475"/>
      <c r="I50" s="473"/>
      <c r="J50" s="474"/>
    </row>
    <row r="51" spans="1:6" ht="12">
      <c r="A51" s="407" t="s">
        <v>187</v>
      </c>
      <c r="B51" s="407"/>
      <c r="C51" s="407"/>
      <c r="D51" s="407"/>
      <c r="E51" s="407"/>
      <c r="F51" s="407"/>
    </row>
    <row r="52" spans="2:7" ht="12">
      <c r="B52" s="428"/>
      <c r="C52" s="428"/>
      <c r="E52" s="476"/>
      <c r="F52" s="476"/>
      <c r="G52" s="477"/>
    </row>
    <row r="53" spans="1:8" ht="12">
      <c r="A53" s="413" t="s">
        <v>22</v>
      </c>
      <c r="B53" s="478" t="s">
        <v>17</v>
      </c>
      <c r="C53" s="479" t="s">
        <v>18</v>
      </c>
      <c r="D53" s="479" t="s">
        <v>9</v>
      </c>
      <c r="F53" s="480"/>
      <c r="G53" s="480"/>
      <c r="H53" s="414"/>
    </row>
    <row r="54" spans="1:8" ht="12">
      <c r="A54" s="481"/>
      <c r="B54" s="482"/>
      <c r="C54" s="482"/>
      <c r="D54" s="482"/>
      <c r="F54" s="483"/>
      <c r="G54" s="483"/>
      <c r="H54" s="414"/>
    </row>
    <row r="55" spans="1:8" ht="12">
      <c r="A55" s="407" t="s">
        <v>188</v>
      </c>
      <c r="B55" s="427"/>
      <c r="C55" s="427"/>
      <c r="D55" s="427"/>
      <c r="F55" s="484"/>
      <c r="G55" s="484"/>
      <c r="H55" s="414"/>
    </row>
    <row r="56" spans="1:8" ht="12">
      <c r="A56" s="406" t="s">
        <v>174</v>
      </c>
      <c r="B56" s="485">
        <v>340606</v>
      </c>
      <c r="C56" s="485">
        <v>334737</v>
      </c>
      <c r="D56" s="485">
        <v>324918</v>
      </c>
      <c r="F56" s="486"/>
      <c r="G56" s="486"/>
      <c r="H56" s="414"/>
    </row>
    <row r="57" spans="1:8" ht="24">
      <c r="A57" s="445" t="s">
        <v>178</v>
      </c>
      <c r="B57" s="487">
        <v>40019</v>
      </c>
      <c r="C57" s="487">
        <v>41957</v>
      </c>
      <c r="D57" s="487">
        <v>41278</v>
      </c>
      <c r="F57" s="486"/>
      <c r="G57" s="486"/>
      <c r="H57" s="414"/>
    </row>
    <row r="58" spans="1:8" ht="12">
      <c r="A58" s="401" t="s">
        <v>179</v>
      </c>
      <c r="B58" s="487">
        <v>34173</v>
      </c>
      <c r="C58" s="487">
        <v>33572</v>
      </c>
      <c r="D58" s="487">
        <v>34275</v>
      </c>
      <c r="F58" s="486"/>
      <c r="G58" s="486"/>
      <c r="H58" s="414"/>
    </row>
    <row r="59" spans="1:8" ht="12">
      <c r="A59" s="401" t="s">
        <v>175</v>
      </c>
      <c r="B59" s="487">
        <v>48458</v>
      </c>
      <c r="C59" s="487">
        <v>60413</v>
      </c>
      <c r="D59" s="487">
        <v>63436</v>
      </c>
      <c r="F59" s="486"/>
      <c r="G59" s="486"/>
      <c r="H59" s="414"/>
    </row>
    <row r="60" spans="1:8" ht="12">
      <c r="A60" s="414" t="s">
        <v>185</v>
      </c>
      <c r="B60" s="487">
        <v>390</v>
      </c>
      <c r="C60" s="487">
        <v>37</v>
      </c>
      <c r="D60" s="487">
        <v>473</v>
      </c>
      <c r="F60" s="486"/>
      <c r="G60" s="486"/>
      <c r="H60" s="414"/>
    </row>
    <row r="61" spans="1:8" ht="12">
      <c r="A61" s="412" t="s">
        <v>189</v>
      </c>
      <c r="B61" s="488">
        <v>19222</v>
      </c>
      <c r="C61" s="488">
        <v>24304</v>
      </c>
      <c r="D61" s="488">
        <v>32008</v>
      </c>
      <c r="F61" s="486"/>
      <c r="G61" s="486"/>
      <c r="H61" s="414"/>
    </row>
    <row r="62" spans="1:9" ht="12">
      <c r="A62" s="403" t="s">
        <v>177</v>
      </c>
      <c r="B62" s="485">
        <f>SUM(B56:B61)</f>
        <v>482868</v>
      </c>
      <c r="C62" s="485">
        <f>SUM(C56:C61)</f>
        <v>495020</v>
      </c>
      <c r="D62" s="485">
        <f>SUM(D56:D61)</f>
        <v>496388</v>
      </c>
      <c r="F62" s="486"/>
      <c r="G62" s="486"/>
      <c r="H62" s="414"/>
      <c r="I62" s="477"/>
    </row>
    <row r="63" spans="1:8" ht="12">
      <c r="A63" s="403"/>
      <c r="B63" s="485"/>
      <c r="C63" s="485"/>
      <c r="D63" s="485"/>
      <c r="F63" s="486"/>
      <c r="G63" s="486"/>
      <c r="H63" s="414"/>
    </row>
    <row r="64" spans="1:8" ht="12">
      <c r="A64" s="407" t="s">
        <v>88</v>
      </c>
      <c r="B64" s="427"/>
      <c r="C64" s="427"/>
      <c r="D64" s="427"/>
      <c r="F64" s="484"/>
      <c r="G64" s="484"/>
      <c r="H64" s="414"/>
    </row>
    <row r="65" spans="1:8" ht="12">
      <c r="A65" s="406" t="s">
        <v>174</v>
      </c>
      <c r="B65" s="485">
        <v>55215</v>
      </c>
      <c r="C65" s="485">
        <v>53726</v>
      </c>
      <c r="D65" s="485">
        <v>51510</v>
      </c>
      <c r="F65" s="486"/>
      <c r="G65" s="486"/>
      <c r="H65" s="414"/>
    </row>
    <row r="66" spans="1:8" ht="24">
      <c r="A66" s="445" t="s">
        <v>178</v>
      </c>
      <c r="B66" s="487">
        <v>23626</v>
      </c>
      <c r="C66" s="487">
        <v>21950</v>
      </c>
      <c r="D66" s="487">
        <v>24386</v>
      </c>
      <c r="F66" s="486"/>
      <c r="G66" s="486"/>
      <c r="H66" s="414"/>
    </row>
    <row r="67" spans="1:8" ht="12">
      <c r="A67" s="401" t="s">
        <v>179</v>
      </c>
      <c r="B67" s="487">
        <v>12273</v>
      </c>
      <c r="C67" s="487">
        <v>10940</v>
      </c>
      <c r="D67" s="487">
        <v>12926</v>
      </c>
      <c r="F67" s="486"/>
      <c r="G67" s="486"/>
      <c r="H67" s="414"/>
    </row>
    <row r="68" spans="1:9" ht="12">
      <c r="A68" s="401" t="s">
        <v>175</v>
      </c>
      <c r="B68" s="487">
        <v>3972</v>
      </c>
      <c r="C68" s="487">
        <v>6889</v>
      </c>
      <c r="D68" s="487">
        <v>6310</v>
      </c>
      <c r="F68" s="486"/>
      <c r="G68" s="486"/>
      <c r="H68" s="414"/>
      <c r="I68" s="477"/>
    </row>
    <row r="69" spans="1:9" ht="12">
      <c r="A69" s="414" t="s">
        <v>185</v>
      </c>
      <c r="B69" s="487">
        <v>1267</v>
      </c>
      <c r="C69" s="487">
        <v>1674</v>
      </c>
      <c r="D69" s="487">
        <v>1951</v>
      </c>
      <c r="F69" s="486"/>
      <c r="G69" s="486"/>
      <c r="H69" s="414"/>
      <c r="I69" s="477"/>
    </row>
    <row r="70" spans="1:8" ht="12">
      <c r="A70" s="412" t="s">
        <v>190</v>
      </c>
      <c r="B70" s="488">
        <v>169393</v>
      </c>
      <c r="C70" s="488">
        <v>188503</v>
      </c>
      <c r="D70" s="488">
        <v>182056</v>
      </c>
      <c r="F70" s="486"/>
      <c r="G70" s="486"/>
      <c r="H70" s="414"/>
    </row>
    <row r="71" spans="1:8" ht="12">
      <c r="A71" s="403" t="s">
        <v>177</v>
      </c>
      <c r="B71" s="485">
        <f>SUM(B65:B70)</f>
        <v>265746</v>
      </c>
      <c r="C71" s="485">
        <f>SUM(C65:C70)</f>
        <v>283682</v>
      </c>
      <c r="D71" s="485">
        <f>SUM(D65:D70)</f>
        <v>279139</v>
      </c>
      <c r="F71" s="486"/>
      <c r="G71" s="486"/>
      <c r="H71" s="414"/>
    </row>
    <row r="72" spans="1:8" ht="12">
      <c r="A72" s="403"/>
      <c r="B72" s="428"/>
      <c r="C72" s="428"/>
      <c r="D72" s="428"/>
      <c r="E72" s="477"/>
      <c r="F72" s="477"/>
      <c r="G72" s="477"/>
      <c r="H72" s="414"/>
    </row>
    <row r="73" spans="1:8" ht="12">
      <c r="A73" s="489" t="s">
        <v>22</v>
      </c>
      <c r="B73" s="490" t="str">
        <f>B40</f>
        <v>7-9/2010</v>
      </c>
      <c r="C73" s="490" t="str">
        <f>D40</f>
        <v>7-9/2009</v>
      </c>
      <c r="D73" s="490" t="str">
        <f>F40</f>
        <v>1-9/2010</v>
      </c>
      <c r="E73" s="490" t="str">
        <f>H40</f>
        <v>1-9/2009</v>
      </c>
      <c r="F73" s="490" t="str">
        <f>J40</f>
        <v>1-12/2009</v>
      </c>
      <c r="H73" s="414"/>
    </row>
    <row r="74" spans="1:8" ht="12">
      <c r="A74" s="407" t="s">
        <v>192</v>
      </c>
      <c r="B74" s="491"/>
      <c r="C74" s="491"/>
      <c r="D74" s="491"/>
      <c r="E74" s="491"/>
      <c r="F74" s="491"/>
      <c r="H74" s="414"/>
    </row>
    <row r="75" spans="1:8" ht="12">
      <c r="A75" s="406" t="s">
        <v>174</v>
      </c>
      <c r="B75" s="485">
        <v>9862</v>
      </c>
      <c r="C75" s="485">
        <v>8577</v>
      </c>
      <c r="D75" s="485">
        <v>22402</v>
      </c>
      <c r="E75" s="485">
        <v>28341</v>
      </c>
      <c r="F75" s="485">
        <v>36346</v>
      </c>
      <c r="H75" s="414"/>
    </row>
    <row r="76" spans="1:8" ht="24">
      <c r="A76" s="445" t="s">
        <v>178</v>
      </c>
      <c r="B76" s="443">
        <v>398</v>
      </c>
      <c r="C76" s="487">
        <v>330</v>
      </c>
      <c r="D76" s="443">
        <v>1298</v>
      </c>
      <c r="E76" s="487">
        <v>1443</v>
      </c>
      <c r="F76" s="443">
        <v>2418</v>
      </c>
      <c r="H76" s="414"/>
    </row>
    <row r="77" spans="1:8" ht="12">
      <c r="A77" s="401" t="s">
        <v>179</v>
      </c>
      <c r="B77" s="443">
        <v>385</v>
      </c>
      <c r="C77" s="487">
        <v>638</v>
      </c>
      <c r="D77" s="443">
        <v>2634</v>
      </c>
      <c r="E77" s="487">
        <v>2279</v>
      </c>
      <c r="F77" s="443">
        <v>3809</v>
      </c>
      <c r="H77" s="414"/>
    </row>
    <row r="78" spans="1:8" ht="12">
      <c r="A78" s="401" t="s">
        <v>175</v>
      </c>
      <c r="B78" s="487">
        <v>110</v>
      </c>
      <c r="C78" s="487">
        <v>131</v>
      </c>
      <c r="D78" s="487">
        <v>338</v>
      </c>
      <c r="E78" s="487">
        <v>2048</v>
      </c>
      <c r="F78" s="487">
        <v>2288</v>
      </c>
      <c r="H78" s="414"/>
    </row>
    <row r="79" spans="1:8" ht="12">
      <c r="A79" s="412" t="s">
        <v>185</v>
      </c>
      <c r="B79" s="488">
        <v>27</v>
      </c>
      <c r="C79" s="488">
        <v>0</v>
      </c>
      <c r="D79" s="488">
        <v>191</v>
      </c>
      <c r="E79" s="488">
        <v>21</v>
      </c>
      <c r="F79" s="488">
        <v>21</v>
      </c>
      <c r="H79" s="414"/>
    </row>
    <row r="80" spans="1:10" ht="12">
      <c r="A80" s="403" t="s">
        <v>177</v>
      </c>
      <c r="B80" s="485">
        <f>SUM(B75:B79)</f>
        <v>10782</v>
      </c>
      <c r="C80" s="485">
        <f>SUM(C75:C79)</f>
        <v>9676</v>
      </c>
      <c r="D80" s="485">
        <f>SUM(D75:D79)</f>
        <v>26863</v>
      </c>
      <c r="E80" s="485">
        <f>SUM(E75:E79)</f>
        <v>34132</v>
      </c>
      <c r="F80" s="485">
        <f>SUM(F75:F79)</f>
        <v>44882</v>
      </c>
      <c r="H80" s="486"/>
      <c r="J80" s="477"/>
    </row>
    <row r="81" spans="2:8" ht="12">
      <c r="B81" s="485"/>
      <c r="C81" s="428"/>
      <c r="D81" s="485"/>
      <c r="E81" s="486"/>
      <c r="F81" s="486"/>
      <c r="G81" s="414"/>
      <c r="H81" s="414"/>
    </row>
    <row r="82" spans="1:8" ht="12">
      <c r="A82" s="407" t="s">
        <v>193</v>
      </c>
      <c r="B82" s="491"/>
      <c r="C82" s="427"/>
      <c r="D82" s="491"/>
      <c r="E82" s="492"/>
      <c r="F82" s="492"/>
      <c r="G82" s="484"/>
      <c r="H82" s="414"/>
    </row>
    <row r="83" spans="1:8" ht="12">
      <c r="A83" s="406" t="s">
        <v>174</v>
      </c>
      <c r="B83" s="485">
        <v>7400</v>
      </c>
      <c r="C83" s="477">
        <v>6755</v>
      </c>
      <c r="D83" s="477">
        <v>21417</v>
      </c>
      <c r="E83" s="485">
        <v>19914</v>
      </c>
      <c r="F83" s="485">
        <v>27029</v>
      </c>
      <c r="G83" s="486"/>
      <c r="H83" s="414"/>
    </row>
    <row r="84" spans="1:8" ht="24">
      <c r="A84" s="445" t="s">
        <v>178</v>
      </c>
      <c r="B84" s="443">
        <v>1003</v>
      </c>
      <c r="C84" s="477">
        <v>1131</v>
      </c>
      <c r="D84" s="477">
        <v>3043</v>
      </c>
      <c r="E84" s="487">
        <v>3464</v>
      </c>
      <c r="F84" s="443">
        <v>4548</v>
      </c>
      <c r="G84" s="486"/>
      <c r="H84" s="414"/>
    </row>
    <row r="85" spans="1:8" ht="12">
      <c r="A85" s="401" t="s">
        <v>179</v>
      </c>
      <c r="B85" s="443">
        <v>1008</v>
      </c>
      <c r="C85" s="477">
        <v>1009</v>
      </c>
      <c r="D85" s="477">
        <v>2992</v>
      </c>
      <c r="E85" s="487">
        <v>3050</v>
      </c>
      <c r="F85" s="443">
        <v>4073</v>
      </c>
      <c r="G85" s="486"/>
      <c r="H85" s="414"/>
    </row>
    <row r="86" spans="1:8" ht="12">
      <c r="A86" s="401" t="s">
        <v>175</v>
      </c>
      <c r="B86" s="487">
        <v>1182</v>
      </c>
      <c r="C86" s="477">
        <v>1186</v>
      </c>
      <c r="D86" s="477">
        <v>3526</v>
      </c>
      <c r="E86" s="487">
        <v>3496</v>
      </c>
      <c r="F86" s="487">
        <v>4676</v>
      </c>
      <c r="G86" s="486"/>
      <c r="H86" s="414"/>
    </row>
    <row r="87" spans="1:8" ht="12">
      <c r="A87" s="412" t="s">
        <v>185</v>
      </c>
      <c r="B87" s="488"/>
      <c r="C87" s="493">
        <v>20</v>
      </c>
      <c r="D87" s="493">
        <v>5</v>
      </c>
      <c r="E87" s="488">
        <v>-8</v>
      </c>
      <c r="F87" s="488">
        <v>8</v>
      </c>
      <c r="G87" s="486"/>
      <c r="H87" s="414"/>
    </row>
    <row r="88" spans="1:8" ht="12">
      <c r="A88" s="403" t="s">
        <v>177</v>
      </c>
      <c r="B88" s="485">
        <f>SUM(B83:B87)</f>
        <v>10593</v>
      </c>
      <c r="C88" s="485">
        <f>SUM(C83:C87)</f>
        <v>10101</v>
      </c>
      <c r="D88" s="485">
        <f>SUM(D83:D87)</f>
        <v>30983</v>
      </c>
      <c r="E88" s="485">
        <f>SUM(E83:E87)</f>
        <v>29916</v>
      </c>
      <c r="F88" s="485">
        <f>SUM(F83:F87)</f>
        <v>40334</v>
      </c>
      <c r="G88" s="486"/>
      <c r="H88" s="414"/>
    </row>
    <row r="89" spans="1:8" ht="12">
      <c r="A89" s="403"/>
      <c r="B89" s="485"/>
      <c r="C89" s="485"/>
      <c r="D89" s="485"/>
      <c r="E89" s="485"/>
      <c r="F89" s="485"/>
      <c r="G89" s="486"/>
      <c r="H89" s="414"/>
    </row>
    <row r="90" spans="1:8" ht="12">
      <c r="A90" s="407" t="s">
        <v>30</v>
      </c>
      <c r="B90" s="485"/>
      <c r="C90" s="485"/>
      <c r="D90" s="485"/>
      <c r="E90" s="485"/>
      <c r="F90" s="485"/>
      <c r="G90" s="486"/>
      <c r="H90" s="414"/>
    </row>
    <row r="91" spans="1:8" ht="12">
      <c r="A91" s="406" t="s">
        <v>174</v>
      </c>
      <c r="B91" s="485"/>
      <c r="C91" s="485"/>
      <c r="D91" s="485"/>
      <c r="E91" s="485"/>
      <c r="F91" s="485"/>
      <c r="G91" s="486"/>
      <c r="H91" s="414"/>
    </row>
    <row r="92" spans="1:8" ht="24">
      <c r="A92" s="445" t="s">
        <v>178</v>
      </c>
      <c r="B92" s="485"/>
      <c r="C92" s="485"/>
      <c r="D92" s="485"/>
      <c r="E92" s="485"/>
      <c r="F92" s="485"/>
      <c r="G92" s="486"/>
      <c r="H92" s="414"/>
    </row>
    <row r="93" spans="1:8" ht="12">
      <c r="A93" s="401" t="s">
        <v>179</v>
      </c>
      <c r="B93" s="485"/>
      <c r="C93" s="485"/>
      <c r="D93" s="485"/>
      <c r="E93" s="485"/>
      <c r="F93" s="485"/>
      <c r="G93" s="486"/>
      <c r="H93" s="414"/>
    </row>
    <row r="94" spans="1:8" ht="12">
      <c r="A94" s="401" t="s">
        <v>175</v>
      </c>
      <c r="B94" s="485"/>
      <c r="C94" s="485"/>
      <c r="D94" s="485">
        <v>2632</v>
      </c>
      <c r="E94" s="485"/>
      <c r="F94" s="485"/>
      <c r="G94" s="486"/>
      <c r="H94" s="414"/>
    </row>
    <row r="95" spans="1:8" ht="12">
      <c r="A95" s="412" t="s">
        <v>185</v>
      </c>
      <c r="B95" s="488"/>
      <c r="C95" s="493"/>
      <c r="D95" s="493"/>
      <c r="E95" s="488"/>
      <c r="F95" s="488"/>
      <c r="G95" s="414"/>
      <c r="H95" s="414"/>
    </row>
    <row r="96" spans="1:6" ht="12">
      <c r="A96" s="403" t="s">
        <v>177</v>
      </c>
      <c r="B96" s="485">
        <f>SUM(B91:B95)</f>
        <v>0</v>
      </c>
      <c r="C96" s="485"/>
      <c r="D96" s="485">
        <f>SUM(D91:D95)</f>
        <v>2632</v>
      </c>
      <c r="E96" s="485"/>
      <c r="F96" s="485"/>
    </row>
    <row r="97" ht="12">
      <c r="E97" s="414"/>
    </row>
    <row r="98" spans="1:7" ht="78" customHeight="1">
      <c r="A98" s="498" t="s">
        <v>194</v>
      </c>
      <c r="B98" s="499"/>
      <c r="C98" s="499"/>
      <c r="D98" s="499"/>
      <c r="E98" s="499"/>
      <c r="F98" s="499"/>
      <c r="G98" s="494"/>
    </row>
    <row r="103" ht="12">
      <c r="A103" s="484"/>
    </row>
    <row r="104" ht="12">
      <c r="A104" s="414"/>
    </row>
    <row r="105" ht="12">
      <c r="A105" s="495"/>
    </row>
    <row r="106" ht="12">
      <c r="A106" s="495"/>
    </row>
    <row r="107" ht="12">
      <c r="A107" s="414"/>
    </row>
    <row r="108" ht="12">
      <c r="A108" s="414"/>
    </row>
    <row r="109" ht="12">
      <c r="A109" s="414"/>
    </row>
    <row r="110" ht="12">
      <c r="A110" s="414"/>
    </row>
  </sheetData>
  <mergeCells count="1">
    <mergeCell ref="A98:F98"/>
  </mergeCells>
  <printOptions/>
  <pageMargins left="0.7874015748031497" right="0.2362204724409449" top="0.33" bottom="0.24" header="0.5118110236220472" footer="0.4"/>
  <pageSetup horizontalDpi="1200" verticalDpi="1200" orientation="portrait" paperSize="9" scale="58" r:id="rId1"/>
  <ignoredErrors>
    <ignoredError sqref="C47 E47 G47 I47"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43"/>
  <sheetViews>
    <sheetView workbookViewId="0" topLeftCell="A1">
      <selection activeCell="D9" sqref="D9"/>
    </sheetView>
  </sheetViews>
  <sheetFormatPr defaultColWidth="9.140625" defaultRowHeight="12.75"/>
  <cols>
    <col min="1" max="1" width="31.28125" style="51" customWidth="1"/>
    <col min="2" max="3" width="12.00390625" style="51" customWidth="1"/>
    <col min="4" max="6" width="11.28125" style="51" customWidth="1"/>
    <col min="7" max="7" width="11.28125" style="206" customWidth="1"/>
    <col min="8" max="9" width="11.28125" style="163" customWidth="1"/>
    <col min="10" max="10" width="9.8515625" style="51" customWidth="1"/>
    <col min="11" max="11" width="10.140625" style="51" bestFit="1" customWidth="1"/>
    <col min="12" max="16384" width="9.140625" style="51" customWidth="1"/>
  </cols>
  <sheetData>
    <row r="1" spans="1:9" ht="12.75">
      <c r="A1" s="50" t="s">
        <v>4</v>
      </c>
      <c r="B1" s="50"/>
      <c r="C1" s="50"/>
      <c r="D1" s="50"/>
      <c r="E1" s="50"/>
      <c r="F1" s="50"/>
      <c r="G1" s="186"/>
      <c r="H1" s="205"/>
      <c r="I1" s="205"/>
    </row>
    <row r="3" spans="1:8" ht="12.75">
      <c r="A3" s="52" t="s">
        <v>245</v>
      </c>
      <c r="B3" s="52"/>
      <c r="C3" s="52"/>
      <c r="D3" s="52"/>
      <c r="E3" s="52"/>
      <c r="F3" s="496"/>
      <c r="H3" s="157"/>
    </row>
    <row r="4" ht="12.75">
      <c r="J4" s="52"/>
    </row>
    <row r="5" spans="1:10" ht="12.75">
      <c r="A5" s="415" t="s">
        <v>191</v>
      </c>
      <c r="B5" s="161" t="s">
        <v>14</v>
      </c>
      <c r="C5" s="161" t="s">
        <v>13</v>
      </c>
      <c r="D5" s="161" t="s">
        <v>8</v>
      </c>
      <c r="E5" s="161" t="s">
        <v>10</v>
      </c>
      <c r="F5" s="161" t="s">
        <v>11</v>
      </c>
      <c r="G5" s="161" t="s">
        <v>12</v>
      </c>
      <c r="H5" s="161" t="s">
        <v>5</v>
      </c>
      <c r="I5" s="161" t="s">
        <v>6</v>
      </c>
      <c r="J5" s="62"/>
    </row>
    <row r="6" spans="1:10" ht="12.75">
      <c r="A6" s="60"/>
      <c r="B6" s="60"/>
      <c r="C6" s="60"/>
      <c r="D6" s="162"/>
      <c r="E6" s="162"/>
      <c r="F6" s="162"/>
      <c r="G6" s="162"/>
      <c r="H6" s="162"/>
      <c r="I6" s="162"/>
      <c r="J6" s="62"/>
    </row>
    <row r="7" spans="1:9" ht="12.75">
      <c r="A7" s="52" t="s">
        <v>23</v>
      </c>
      <c r="B7" s="52"/>
      <c r="C7" s="52"/>
      <c r="D7" s="157"/>
      <c r="E7" s="157"/>
      <c r="F7" s="157"/>
      <c r="G7" s="157"/>
      <c r="H7" s="157"/>
      <c r="I7" s="157"/>
    </row>
    <row r="8" spans="1:14" ht="12.75">
      <c r="A8" s="51" t="s">
        <v>174</v>
      </c>
      <c r="B8" s="59">
        <v>75806</v>
      </c>
      <c r="C8" s="59">
        <v>75624</v>
      </c>
      <c r="D8" s="336">
        <v>64609</v>
      </c>
      <c r="E8" s="158">
        <v>71178</v>
      </c>
      <c r="F8" s="158">
        <v>72055</v>
      </c>
      <c r="G8" s="158">
        <v>74121</v>
      </c>
      <c r="H8" s="158">
        <v>66865</v>
      </c>
      <c r="I8" s="158">
        <v>75113</v>
      </c>
      <c r="J8" s="59"/>
      <c r="K8" s="63"/>
      <c r="L8" s="63"/>
      <c r="M8" s="63"/>
      <c r="N8" s="63"/>
    </row>
    <row r="9" spans="1:12" ht="25.5">
      <c r="A9" s="404" t="s">
        <v>178</v>
      </c>
      <c r="B9" s="312">
        <v>35659</v>
      </c>
      <c r="C9" s="312">
        <v>35710</v>
      </c>
      <c r="D9" s="312">
        <v>34666</v>
      </c>
      <c r="E9" s="312">
        <v>35686</v>
      </c>
      <c r="F9" s="312">
        <v>36338</v>
      </c>
      <c r="G9" s="312">
        <v>36108</v>
      </c>
      <c r="H9" s="312">
        <v>35141</v>
      </c>
      <c r="I9" s="312">
        <v>37389</v>
      </c>
      <c r="J9" s="59"/>
      <c r="K9" s="63"/>
      <c r="L9" s="63"/>
    </row>
    <row r="10" spans="1:12" ht="12.75">
      <c r="A10" s="56" t="s">
        <v>179</v>
      </c>
      <c r="B10" s="312">
        <v>26926</v>
      </c>
      <c r="C10" s="312">
        <v>28090</v>
      </c>
      <c r="D10" s="312">
        <v>36857</v>
      </c>
      <c r="E10" s="312">
        <v>25829</v>
      </c>
      <c r="F10" s="312">
        <v>23746</v>
      </c>
      <c r="G10" s="312">
        <v>24541</v>
      </c>
      <c r="H10" s="312">
        <v>26048</v>
      </c>
      <c r="I10" s="312">
        <v>25511</v>
      </c>
      <c r="J10" s="59"/>
      <c r="K10" s="63"/>
      <c r="L10" s="63"/>
    </row>
    <row r="11" spans="1:12" ht="12.75">
      <c r="A11" s="56" t="s">
        <v>175</v>
      </c>
      <c r="B11" s="348">
        <v>7617</v>
      </c>
      <c r="C11" s="348">
        <v>12097</v>
      </c>
      <c r="D11" s="159">
        <v>20126</v>
      </c>
      <c r="E11" s="159">
        <v>17702</v>
      </c>
      <c r="F11" s="159">
        <v>10669</v>
      </c>
      <c r="G11" s="159">
        <v>14691</v>
      </c>
      <c r="H11" s="159">
        <v>21063</v>
      </c>
      <c r="I11" s="159">
        <v>17160</v>
      </c>
      <c r="J11" s="59"/>
      <c r="K11" s="63"/>
      <c r="L11" s="63"/>
    </row>
    <row r="12" spans="1:12" s="163" customFormat="1" ht="12.75">
      <c r="A12" s="60" t="s">
        <v>185</v>
      </c>
      <c r="B12" s="159"/>
      <c r="C12" s="159"/>
      <c r="D12" s="337"/>
      <c r="E12" s="159"/>
      <c r="F12" s="159"/>
      <c r="G12" s="159"/>
      <c r="H12" s="159"/>
      <c r="I12" s="159"/>
      <c r="J12" s="158"/>
      <c r="K12" s="315"/>
      <c r="L12" s="315"/>
    </row>
    <row r="13" spans="1:12" ht="12.75">
      <c r="A13" s="61" t="s">
        <v>195</v>
      </c>
      <c r="B13" s="347">
        <v>-2238</v>
      </c>
      <c r="C13" s="347">
        <v>-2507</v>
      </c>
      <c r="D13" s="338">
        <v>-2356</v>
      </c>
      <c r="E13" s="160">
        <v>-2354</v>
      </c>
      <c r="F13" s="160">
        <v>-2069</v>
      </c>
      <c r="G13" s="160">
        <v>-2367</v>
      </c>
      <c r="H13" s="160">
        <v>-2685</v>
      </c>
      <c r="I13" s="160">
        <v>-2115</v>
      </c>
      <c r="J13" s="59"/>
      <c r="K13" s="63"/>
      <c r="L13" s="63"/>
    </row>
    <row r="14" spans="1:14" ht="12.75">
      <c r="A14" s="54" t="s">
        <v>177</v>
      </c>
      <c r="B14" s="336">
        <f aca="true" t="shared" si="0" ref="B14:I14">SUM(B8:B13)</f>
        <v>143770</v>
      </c>
      <c r="C14" s="336">
        <f t="shared" si="0"/>
        <v>149014</v>
      </c>
      <c r="D14" s="336">
        <f t="shared" si="0"/>
        <v>153902</v>
      </c>
      <c r="E14" s="158">
        <f t="shared" si="0"/>
        <v>148041</v>
      </c>
      <c r="F14" s="158">
        <f t="shared" si="0"/>
        <v>140739</v>
      </c>
      <c r="G14" s="158">
        <f t="shared" si="0"/>
        <v>147094</v>
      </c>
      <c r="H14" s="158">
        <f t="shared" si="0"/>
        <v>146432</v>
      </c>
      <c r="I14" s="158">
        <f t="shared" si="0"/>
        <v>153058</v>
      </c>
      <c r="J14" s="59"/>
      <c r="K14" s="64"/>
      <c r="L14" s="63"/>
      <c r="M14" s="63"/>
      <c r="N14" s="63"/>
    </row>
    <row r="15" spans="4:11" ht="12.75">
      <c r="D15" s="163"/>
      <c r="E15" s="163"/>
      <c r="F15" s="163"/>
      <c r="G15" s="163"/>
      <c r="J15" s="59"/>
      <c r="K15" s="63"/>
    </row>
    <row r="16" spans="1:11" ht="12.75">
      <c r="A16" s="52" t="s">
        <v>31</v>
      </c>
      <c r="B16" s="52"/>
      <c r="C16" s="52"/>
      <c r="D16" s="157"/>
      <c r="E16" s="157"/>
      <c r="F16" s="157"/>
      <c r="G16" s="157"/>
      <c r="H16" s="157"/>
      <c r="I16" s="157"/>
      <c r="J16" s="59"/>
      <c r="K16" s="59"/>
    </row>
    <row r="17" spans="1:12" ht="12.75">
      <c r="A17" s="51" t="s">
        <v>174</v>
      </c>
      <c r="B17" s="59">
        <v>10930</v>
      </c>
      <c r="C17" s="59">
        <v>10124</v>
      </c>
      <c r="D17" s="158">
        <v>4416</v>
      </c>
      <c r="E17" s="158">
        <v>6793</v>
      </c>
      <c r="F17" s="158">
        <v>11816</v>
      </c>
      <c r="G17" s="158">
        <v>10937</v>
      </c>
      <c r="H17" s="158">
        <v>6413</v>
      </c>
      <c r="I17" s="158">
        <v>7693</v>
      </c>
      <c r="J17" s="59"/>
      <c r="K17" s="59"/>
      <c r="L17" s="59"/>
    </row>
    <row r="18" spans="1:12" ht="25.5">
      <c r="A18" s="404" t="s">
        <v>178</v>
      </c>
      <c r="B18" s="312">
        <v>4088</v>
      </c>
      <c r="C18" s="312">
        <v>2218</v>
      </c>
      <c r="D18" s="312">
        <v>1037</v>
      </c>
      <c r="E18" s="312">
        <v>1697</v>
      </c>
      <c r="F18" s="312">
        <v>4076</v>
      </c>
      <c r="G18" s="312">
        <v>2597</v>
      </c>
      <c r="H18" s="312">
        <v>1938</v>
      </c>
      <c r="I18" s="312">
        <v>-3223</v>
      </c>
      <c r="J18" s="59"/>
      <c r="K18" s="59"/>
      <c r="L18" s="59"/>
    </row>
    <row r="19" spans="1:12" ht="12.75">
      <c r="A19" s="56" t="s">
        <v>179</v>
      </c>
      <c r="B19" s="312">
        <v>3263</v>
      </c>
      <c r="C19" s="312">
        <v>1075</v>
      </c>
      <c r="D19" s="312">
        <v>2793</v>
      </c>
      <c r="E19" s="312">
        <v>1070</v>
      </c>
      <c r="F19" s="312">
        <v>3157</v>
      </c>
      <c r="G19" s="312">
        <v>1695</v>
      </c>
      <c r="H19" s="312">
        <v>1456</v>
      </c>
      <c r="I19" s="312">
        <v>1278</v>
      </c>
      <c r="J19" s="59"/>
      <c r="K19" s="59"/>
      <c r="L19" s="59"/>
    </row>
    <row r="20" spans="1:12" ht="12.75">
      <c r="A20" s="56" t="s">
        <v>175</v>
      </c>
      <c r="B20" s="312">
        <v>-1432</v>
      </c>
      <c r="C20" s="312">
        <v>-3900</v>
      </c>
      <c r="D20" s="159">
        <v>-860</v>
      </c>
      <c r="E20" s="159">
        <v>-321</v>
      </c>
      <c r="F20" s="159">
        <v>-1029</v>
      </c>
      <c r="G20" s="159">
        <v>-279</v>
      </c>
      <c r="H20" s="159">
        <v>671</v>
      </c>
      <c r="I20" s="159">
        <v>-207</v>
      </c>
      <c r="J20" s="59"/>
      <c r="K20" s="59"/>
      <c r="L20" s="59"/>
    </row>
    <row r="21" spans="1:12" ht="12.75">
      <c r="A21" s="61" t="s">
        <v>185</v>
      </c>
      <c r="B21" s="347">
        <v>-574</v>
      </c>
      <c r="C21" s="347">
        <v>-762</v>
      </c>
      <c r="D21" s="160">
        <v>-750</v>
      </c>
      <c r="E21" s="160">
        <v>-735</v>
      </c>
      <c r="F21" s="160">
        <v>-1111</v>
      </c>
      <c r="G21" s="160">
        <v>-84</v>
      </c>
      <c r="H21" s="160">
        <v>-493</v>
      </c>
      <c r="I21" s="160">
        <v>-660</v>
      </c>
      <c r="J21" s="59"/>
      <c r="K21" s="59"/>
      <c r="L21" s="59"/>
    </row>
    <row r="22" spans="1:12" ht="12.75">
      <c r="A22" s="54" t="s">
        <v>177</v>
      </c>
      <c r="B22" s="57">
        <f>SUM(B17:B21)</f>
        <v>16275</v>
      </c>
      <c r="C22" s="57">
        <f>SUM(C17:C21)</f>
        <v>8755</v>
      </c>
      <c r="D22" s="158">
        <f aca="true" t="shared" si="1" ref="D22:I22">SUM(D17:D21)</f>
        <v>6636</v>
      </c>
      <c r="E22" s="158">
        <f t="shared" si="1"/>
        <v>8504</v>
      </c>
      <c r="F22" s="158">
        <f t="shared" si="1"/>
        <v>16909</v>
      </c>
      <c r="G22" s="158">
        <f t="shared" si="1"/>
        <v>14866</v>
      </c>
      <c r="H22" s="158">
        <f t="shared" si="1"/>
        <v>9985</v>
      </c>
      <c r="I22" s="158">
        <f t="shared" si="1"/>
        <v>4881</v>
      </c>
      <c r="J22" s="59"/>
      <c r="K22" s="59"/>
      <c r="L22" s="59"/>
    </row>
    <row r="23" spans="4:11" ht="12.75">
      <c r="D23" s="163"/>
      <c r="E23" s="163"/>
      <c r="F23" s="163"/>
      <c r="G23" s="163"/>
      <c r="J23" s="59"/>
      <c r="K23" s="65"/>
    </row>
    <row r="24" spans="1:11" ht="12.75">
      <c r="A24" s="52" t="s">
        <v>196</v>
      </c>
      <c r="B24" s="52"/>
      <c r="C24" s="52"/>
      <c r="D24" s="157"/>
      <c r="E24" s="157"/>
      <c r="F24" s="157"/>
      <c r="G24" s="157"/>
      <c r="H24" s="157"/>
      <c r="I24" s="157"/>
      <c r="J24" s="59"/>
      <c r="K24" s="55"/>
    </row>
    <row r="25" spans="1:11" ht="12.75">
      <c r="A25" s="60" t="s">
        <v>174</v>
      </c>
      <c r="B25" s="164">
        <f>B17/B8*100</f>
        <v>14.418383769094795</v>
      </c>
      <c r="C25" s="164">
        <f aca="true" t="shared" si="2" ref="C25:I28">C17/C8*100</f>
        <v>13.3872844599598</v>
      </c>
      <c r="D25" s="164">
        <f t="shared" si="2"/>
        <v>6.834961073534647</v>
      </c>
      <c r="E25" s="164">
        <f t="shared" si="2"/>
        <v>9.54367922672736</v>
      </c>
      <c r="F25" s="164">
        <f t="shared" si="2"/>
        <v>16.398584414683228</v>
      </c>
      <c r="G25" s="164">
        <f t="shared" si="2"/>
        <v>14.755602325926526</v>
      </c>
      <c r="H25" s="164">
        <f t="shared" si="2"/>
        <v>9.590966873551185</v>
      </c>
      <c r="I25" s="164">
        <f t="shared" si="2"/>
        <v>10.241902200684303</v>
      </c>
      <c r="J25" s="59"/>
      <c r="K25" s="65"/>
    </row>
    <row r="26" spans="1:11" s="163" customFormat="1" ht="25.5">
      <c r="A26" s="416" t="s">
        <v>178</v>
      </c>
      <c r="B26" s="314">
        <f>B18/B9*100</f>
        <v>11.464146498780112</v>
      </c>
      <c r="C26" s="314">
        <f t="shared" si="2"/>
        <v>6.211145337440493</v>
      </c>
      <c r="D26" s="314">
        <f t="shared" si="2"/>
        <v>2.991403680840016</v>
      </c>
      <c r="E26" s="314">
        <f t="shared" si="2"/>
        <v>4.755366250070056</v>
      </c>
      <c r="F26" s="314">
        <f t="shared" si="2"/>
        <v>11.216907920083658</v>
      </c>
      <c r="G26" s="314">
        <f t="shared" si="2"/>
        <v>7.192311953029799</v>
      </c>
      <c r="H26" s="314">
        <f t="shared" si="2"/>
        <v>5.514925585498421</v>
      </c>
      <c r="I26" s="314">
        <f>I18/I9*100</f>
        <v>-8.620182406590175</v>
      </c>
      <c r="J26" s="158"/>
      <c r="K26" s="158"/>
    </row>
    <row r="27" spans="1:11" s="163" customFormat="1" ht="12.75">
      <c r="A27" s="355" t="s">
        <v>179</v>
      </c>
      <c r="B27" s="314">
        <f>B19/B10*100</f>
        <v>12.118398573869122</v>
      </c>
      <c r="C27" s="314">
        <f t="shared" si="2"/>
        <v>3.826984692061232</v>
      </c>
      <c r="D27" s="314">
        <f t="shared" si="2"/>
        <v>7.577936348590499</v>
      </c>
      <c r="E27" s="314">
        <f t="shared" si="2"/>
        <v>4.142630376708351</v>
      </c>
      <c r="F27" s="314">
        <f t="shared" si="2"/>
        <v>13.2948707150678</v>
      </c>
      <c r="G27" s="314">
        <f t="shared" si="2"/>
        <v>6.906809013487633</v>
      </c>
      <c r="H27" s="314">
        <f>H19/H10*100</f>
        <v>5.589680589680589</v>
      </c>
      <c r="I27" s="314">
        <f>I19/I10*100</f>
        <v>5.009603700364549</v>
      </c>
      <c r="J27" s="158"/>
      <c r="K27" s="158"/>
    </row>
    <row r="28" spans="1:11" ht="12.75">
      <c r="A28" s="58" t="s">
        <v>175</v>
      </c>
      <c r="B28" s="288">
        <f>B20/B11*100</f>
        <v>-18.80005251411317</v>
      </c>
      <c r="C28" s="288">
        <f t="shared" si="2"/>
        <v>-32.23939819790031</v>
      </c>
      <c r="D28" s="288">
        <f t="shared" si="2"/>
        <v>-4.273079598529265</v>
      </c>
      <c r="E28" s="288">
        <f t="shared" si="2"/>
        <v>-1.8133544232290137</v>
      </c>
      <c r="F28" s="288">
        <f t="shared" si="2"/>
        <v>-9.644765207610835</v>
      </c>
      <c r="G28" s="288">
        <f t="shared" si="2"/>
        <v>-1.899121911374311</v>
      </c>
      <c r="H28" s="288">
        <f t="shared" si="2"/>
        <v>3.1856810520818497</v>
      </c>
      <c r="I28" s="288">
        <f t="shared" si="2"/>
        <v>-1.2062937062937062</v>
      </c>
      <c r="J28" s="59"/>
      <c r="K28" s="59"/>
    </row>
    <row r="29" spans="1:11" ht="12.75">
      <c r="A29" s="54" t="s">
        <v>177</v>
      </c>
      <c r="B29" s="164">
        <f aca="true" t="shared" si="3" ref="B29:I29">B22/B14*100</f>
        <v>11.320164151074632</v>
      </c>
      <c r="C29" s="164">
        <f t="shared" si="3"/>
        <v>5.8752868857959655</v>
      </c>
      <c r="D29" s="164">
        <f t="shared" si="3"/>
        <v>4.3118348039661605</v>
      </c>
      <c r="E29" s="164">
        <f t="shared" si="3"/>
        <v>5.744354604467682</v>
      </c>
      <c r="F29" s="164">
        <f t="shared" si="3"/>
        <v>12.014438073313013</v>
      </c>
      <c r="G29" s="164">
        <f t="shared" si="3"/>
        <v>10.106462534161828</v>
      </c>
      <c r="H29" s="164">
        <f t="shared" si="3"/>
        <v>6.818864729020979</v>
      </c>
      <c r="I29" s="164">
        <f t="shared" si="3"/>
        <v>3.1889871813299533</v>
      </c>
      <c r="J29" s="59"/>
      <c r="K29" s="59"/>
    </row>
    <row r="30" spans="4:11" ht="12.75">
      <c r="D30" s="163"/>
      <c r="E30" s="163"/>
      <c r="F30" s="163"/>
      <c r="G30" s="163"/>
      <c r="J30" s="59"/>
      <c r="K30" s="59"/>
    </row>
    <row r="31" spans="1:10" ht="12.75">
      <c r="A31" s="313" t="s">
        <v>186</v>
      </c>
      <c r="B31" s="160">
        <v>-1272</v>
      </c>
      <c r="C31" s="313">
        <v>-917</v>
      </c>
      <c r="D31" s="160">
        <v>-1053</v>
      </c>
      <c r="E31" s="160">
        <v>-1078</v>
      </c>
      <c r="F31" s="160">
        <v>-1242</v>
      </c>
      <c r="G31" s="160">
        <v>-1233</v>
      </c>
      <c r="H31" s="160">
        <v>-1685</v>
      </c>
      <c r="I31" s="160">
        <v>-1370</v>
      </c>
      <c r="J31" s="59"/>
    </row>
    <row r="32" spans="1:10" ht="12.75">
      <c r="A32" s="60"/>
      <c r="B32" s="60"/>
      <c r="C32" s="60"/>
      <c r="D32" s="162"/>
      <c r="E32" s="162"/>
      <c r="F32" s="162"/>
      <c r="G32" s="162"/>
      <c r="H32" s="162"/>
      <c r="I32" s="364"/>
      <c r="J32" s="59"/>
    </row>
    <row r="33" spans="1:9" ht="12.75">
      <c r="A33" s="417" t="s">
        <v>34</v>
      </c>
      <c r="B33" s="156">
        <f>B22+B31</f>
        <v>15003</v>
      </c>
      <c r="C33" s="156">
        <f>C22+C31</f>
        <v>7838</v>
      </c>
      <c r="D33" s="156">
        <f aca="true" t="shared" si="4" ref="D33:I33">D22+D31</f>
        <v>5583</v>
      </c>
      <c r="E33" s="156">
        <f t="shared" si="4"/>
        <v>7426</v>
      </c>
      <c r="F33" s="156">
        <f t="shared" si="4"/>
        <v>15667</v>
      </c>
      <c r="G33" s="156">
        <f t="shared" si="4"/>
        <v>13633</v>
      </c>
      <c r="H33" s="156">
        <f t="shared" si="4"/>
        <v>8300</v>
      </c>
      <c r="I33" s="156">
        <f t="shared" si="4"/>
        <v>3511</v>
      </c>
    </row>
    <row r="34" spans="6:10" ht="12.75">
      <c r="F34" s="156"/>
      <c r="G34" s="156"/>
      <c r="H34" s="156"/>
      <c r="I34" s="207"/>
      <c r="J34" s="59"/>
    </row>
    <row r="35" ht="12.75">
      <c r="J35" s="59"/>
    </row>
    <row r="36" spans="1:8" ht="53.25" customHeight="1">
      <c r="A36" s="500" t="s">
        <v>194</v>
      </c>
      <c r="B36" s="500"/>
      <c r="C36" s="500"/>
      <c r="D36" s="501"/>
      <c r="E36" s="501"/>
      <c r="F36" s="501"/>
      <c r="G36" s="501"/>
      <c r="H36" s="502"/>
    </row>
    <row r="38" spans="5:6" ht="12.75">
      <c r="E38" s="156"/>
      <c r="F38" s="59"/>
    </row>
    <row r="39" ht="12.75">
      <c r="F39" s="59"/>
    </row>
    <row r="40" ht="12.75">
      <c r="F40" s="59"/>
    </row>
    <row r="41" ht="12.75">
      <c r="F41" s="59"/>
    </row>
    <row r="42" ht="12.75">
      <c r="F42" s="59"/>
    </row>
    <row r="43" ht="12.75">
      <c r="F43" s="59"/>
    </row>
  </sheetData>
  <mergeCells count="1">
    <mergeCell ref="A36:H36"/>
  </mergeCells>
  <printOptions/>
  <pageMargins left="0.75" right="0.75" top="1" bottom="1" header="0.4921259845" footer="0.4921259845"/>
  <pageSetup fitToHeight="1" fitToWidth="1" horizontalDpi="1200" verticalDpi="12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Lassila &amp; Tikanoja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Maija Sintonen</cp:lastModifiedBy>
  <cp:lastPrinted>2010-10-25T10:51:10Z</cp:lastPrinted>
  <dcterms:created xsi:type="dcterms:W3CDTF">2007-03-05T06:29:45Z</dcterms:created>
  <dcterms:modified xsi:type="dcterms:W3CDTF">2010-10-25T12:39:04Z</dcterms:modified>
  <cp:category/>
  <cp:version/>
  <cp:contentType/>
  <cp:contentStatus/>
</cp:coreProperties>
</file>