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65" yWindow="375" windowWidth="15480" windowHeight="11580" tabRatio="872" activeTab="0"/>
  </bookViews>
  <sheets>
    <sheet name="Consolidated income statement" sheetId="1" r:id="rId1"/>
    <sheet name="Comprehensive income statement" sheetId="2" r:id="rId2"/>
    <sheet name="Statement of financial position" sheetId="3" r:id="rId3"/>
    <sheet name="Statement of changes in equity" sheetId="4" r:id="rId4"/>
    <sheet name="Operating profit excl. EO items" sheetId="5" r:id="rId5"/>
    <sheet name="Key figures" sheetId="6" r:id="rId6"/>
    <sheet name="Statement of cash flows" sheetId="7" r:id="rId7"/>
    <sheet name="Segment information" sheetId="8" r:id="rId8"/>
    <sheet name="Quarterly" sheetId="9" r:id="rId9"/>
    <sheet name="Intang asset, PPT, CAP COMM" sheetId="10" r:id="rId10"/>
    <sheet name="Related-party transactions" sheetId="11" r:id="rId11"/>
    <sheet name="Contingent liabilities" sheetId="12" r:id="rId12"/>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a" localSheetId="1">#REF!</definedName>
    <definedName name="a" localSheetId="11">#REF!</definedName>
    <definedName name="a" localSheetId="5">#REF!</definedName>
    <definedName name="a" localSheetId="8">#REF!</definedName>
    <definedName name="a" localSheetId="10">#REF!</definedName>
    <definedName name="a" localSheetId="7">#REF!</definedName>
    <definedName name="a" localSheetId="3">#REF!</definedName>
    <definedName name="a">#REF!</definedName>
    <definedName name="d" localSheetId="1">#REF!</definedName>
    <definedName name="d" localSheetId="11">#REF!</definedName>
    <definedName name="d" localSheetId="5">#REF!</definedName>
    <definedName name="d" localSheetId="8">#REF!</definedName>
    <definedName name="d" localSheetId="10">#REF!</definedName>
    <definedName name="d" localSheetId="7">#REF!</definedName>
    <definedName name="d" localSheetId="3">#REF!</definedName>
    <definedName name="d">#REF!</definedName>
    <definedName name="e" localSheetId="5">#REF!</definedName>
    <definedName name="e">#REF!</definedName>
    <definedName name="f" localSheetId="5">#REF!</definedName>
    <definedName name="f" localSheetId="8">#REF!</definedName>
    <definedName name="f" localSheetId="7">#REF!</definedName>
    <definedName name="f" localSheetId="3">#REF!</definedName>
    <definedName name="f">#REF!</definedName>
    <definedName name="g" localSheetId="1">#REF!</definedName>
    <definedName name="g" localSheetId="11">#REF!</definedName>
    <definedName name="g" localSheetId="5">#REF!</definedName>
    <definedName name="g" localSheetId="8">#REF!</definedName>
    <definedName name="g" localSheetId="7">#REF!</definedName>
    <definedName name="g" localSheetId="3">#REF!</definedName>
    <definedName name="g">#REF!</definedName>
    <definedName name="h" localSheetId="1">#REF!</definedName>
    <definedName name="h" localSheetId="11">#REF!</definedName>
    <definedName name="h" localSheetId="5">#REF!</definedName>
    <definedName name="h" localSheetId="8">#REF!</definedName>
    <definedName name="h" localSheetId="10">#REF!</definedName>
    <definedName name="h" localSheetId="7">#REF!</definedName>
    <definedName name="h" localSheetId="3">#REF!</definedName>
    <definedName name="h">#REF!</definedName>
    <definedName name="j" localSheetId="1">#REF!</definedName>
    <definedName name="j" localSheetId="11">#REF!</definedName>
    <definedName name="j" localSheetId="5">#REF!</definedName>
    <definedName name="j" localSheetId="8">#REF!</definedName>
    <definedName name="j" localSheetId="10">#REF!</definedName>
    <definedName name="j" localSheetId="7">#REF!</definedName>
    <definedName name="j" localSheetId="3">#REF!</definedName>
    <definedName name="j">#REF!</definedName>
    <definedName name="k" localSheetId="1">#REF!</definedName>
    <definedName name="k" localSheetId="11">#REF!</definedName>
    <definedName name="k" localSheetId="5">#REF!</definedName>
    <definedName name="k" localSheetId="8">#REF!</definedName>
    <definedName name="k" localSheetId="10">#REF!</definedName>
    <definedName name="k" localSheetId="7">#REF!</definedName>
    <definedName name="k">#REF!</definedName>
    <definedName name="l" localSheetId="1">#REF!</definedName>
    <definedName name="l" localSheetId="11">#REF!</definedName>
    <definedName name="l" localSheetId="5">#REF!</definedName>
    <definedName name="l" localSheetId="8">#REF!</definedName>
    <definedName name="l" localSheetId="10">#REF!</definedName>
    <definedName name="l" localSheetId="7">#REF!</definedName>
    <definedName name="l">#REF!</definedName>
    <definedName name="Print_Area_MI" localSheetId="1">#REF!</definedName>
    <definedName name="Print_Area_MI" localSheetId="11">#REF!</definedName>
    <definedName name="Print_Area_MI" localSheetId="5">#REF!</definedName>
    <definedName name="Print_Area_MI" localSheetId="8">#REF!</definedName>
    <definedName name="Print_Area_MI" localSheetId="10">#REF!</definedName>
    <definedName name="Print_Area_MI" localSheetId="7">#REF!</definedName>
    <definedName name="Print_Area_MI">#REF!</definedName>
    <definedName name="q" localSheetId="5">#REF!</definedName>
    <definedName name="q">#REF!</definedName>
    <definedName name="RAHOITUS31.8." localSheetId="1">#REF!</definedName>
    <definedName name="RAHOITUS31.8." localSheetId="11">#REF!</definedName>
    <definedName name="RAHOITUS31.8." localSheetId="5">#REF!</definedName>
    <definedName name="RAHOITUS31.8." localSheetId="8">#REF!</definedName>
    <definedName name="RAHOITUS31.8." localSheetId="10">#REF!</definedName>
    <definedName name="RAHOITUS31.8." localSheetId="7">#REF!</definedName>
    <definedName name="RAHOITUS31.8.">#REF!</definedName>
    <definedName name="RAHOITUSPOHJA3112" localSheetId="1">#REF!</definedName>
    <definedName name="RAHOITUSPOHJA3112" localSheetId="11">#REF!</definedName>
    <definedName name="RAHOITUSPOHJA3112" localSheetId="5">#REF!</definedName>
    <definedName name="RAHOITUSPOHJA3112" localSheetId="8">#REF!</definedName>
    <definedName name="RAHOITUSPOHJA3112" localSheetId="10">#REF!</definedName>
    <definedName name="RAHOITUSPOHJA3112" localSheetId="7">#REF!</definedName>
    <definedName name="RAHOITUSPOHJA3112">#REF!</definedName>
    <definedName name="s" localSheetId="1">#REF!</definedName>
    <definedName name="s" localSheetId="11">#REF!</definedName>
    <definedName name="s" localSheetId="5">#REF!</definedName>
    <definedName name="s" localSheetId="8">#REF!</definedName>
    <definedName name="s" localSheetId="10">#REF!</definedName>
    <definedName name="s" localSheetId="7">#REF!</definedName>
    <definedName name="s" localSheetId="3">#REF!</definedName>
    <definedName name="s">#REF!</definedName>
    <definedName name="T" localSheetId="1">#REF!</definedName>
    <definedName name="T" localSheetId="10">#REF!</definedName>
    <definedName name="T">#REF!</definedName>
    <definedName name="TASE" localSheetId="1">#REF!</definedName>
    <definedName name="TASE" localSheetId="11">#REF!</definedName>
    <definedName name="TASE" localSheetId="5">#REF!</definedName>
    <definedName name="TASE" localSheetId="8">#REF!</definedName>
    <definedName name="TASE" localSheetId="10">#REF!</definedName>
    <definedName name="TASE" localSheetId="7">#REF!</definedName>
    <definedName name="TASE">#REF!</definedName>
    <definedName name="taseet" localSheetId="1" hidden="1">{#N/A,#N/A,FALSE,"TULOSLASKELMA";#N/A,#N/A,FALSE,"TASE";#N/A,#N/A,FALSE,"TASE  KAUSITTAIN";#N/A,#N/A,FALSE,"TULOSLASKELMA KAUSITTAIN"}</definedName>
    <definedName name="taseet" localSheetId="0" hidden="1">{#N/A,#N/A,FALSE,"TULOSLASKELMA";#N/A,#N/A,FALSE,"TASE";#N/A,#N/A,FALSE,"TASE  KAUSITTAIN";#N/A,#N/A,FALSE,"TULOSLASKELMA KAUSITTAIN"}</definedName>
    <definedName name="taseet" localSheetId="11" hidden="1">{#N/A,#N/A,FALSE,"TULOSLASKELMA";#N/A,#N/A,FALSE,"TASE";#N/A,#N/A,FALSE,"TASE  KAUSITTAIN";#N/A,#N/A,FALSE,"TULOSLASKELMA KAUSITTAIN"}</definedName>
    <definedName name="taseet" localSheetId="5" hidden="1">{#N/A,#N/A,FALSE,"TULOSLASKELMA";#N/A,#N/A,FALSE,"TASE";#N/A,#N/A,FALSE,"TASE  KAUSITTAIN";#N/A,#N/A,FALSE,"TULOSLASKELMA KAUSITTAIN"}</definedName>
    <definedName name="taseet" localSheetId="8" hidden="1">{#N/A,#N/A,FALSE,"TULOSLASKELMA";#N/A,#N/A,FALSE,"TASE";#N/A,#N/A,FALSE,"TASE  KAUSITTAIN";#N/A,#N/A,FALSE,"TULOSLASKELMA KAUSITTAIN"}</definedName>
    <definedName name="taseet" localSheetId="10" hidden="1">{#N/A,#N/A,FALSE,"TULOSLASKELMA";#N/A,#N/A,FALSE,"TASE";#N/A,#N/A,FALSE,"TASE  KAUSITTAIN";#N/A,#N/A,FALSE,"TULOSLASKELMA KAUSITTAIN"}</definedName>
    <definedName name="taseet" localSheetId="7" hidden="1">{#N/A,#N/A,FALSE,"TULOSLASKELMA";#N/A,#N/A,FALSE,"TASE";#N/A,#N/A,FALSE,"TASE  KAUSITTAIN";#N/A,#N/A,FALSE,"TULOSLASKELMA KAUSITTAIN"}</definedName>
    <definedName name="taseet" localSheetId="6" hidden="1">{#N/A,#N/A,FALSE,"TULOSLASKELMA";#N/A,#N/A,FALSE,"TASE";#N/A,#N/A,FALSE,"TASE  KAUSITTAIN";#N/A,#N/A,FALSE,"TULOSLASKELMA KAUSITTAIN"}</definedName>
    <definedName name="taseet" localSheetId="3" hidden="1">{#N/A,#N/A,FALSE,"TULOSLASKELMA";#N/A,#N/A,FALSE,"TASE";#N/A,#N/A,FALSE,"TASE  KAUSITTAIN";#N/A,#N/A,FALSE,"TULOSLASKELMA KAUSITTAIN"}</definedName>
    <definedName name="taseet" localSheetId="2" hidden="1">{#N/A,#N/A,FALSE,"TULOSLASKELMA";#N/A,#N/A,FALSE,"TASE";#N/A,#N/A,FALSE,"TASE  KAUSITTAIN";#N/A,#N/A,FALSE,"TULOSLASKELMA KAUSITTAIN"}</definedName>
    <definedName name="taseet" hidden="1">{#N/A,#N/A,FALSE,"TULOSLASKELMA";#N/A,#N/A,FALSE,"TASE";#N/A,#N/A,FALSE,"TASE  KAUSITTAIN";#N/A,#N/A,FALSE,"TULOSLASKELMA KAUSITTAIN"}</definedName>
    <definedName name="TULOSLASKELMA" localSheetId="1">#REF!</definedName>
    <definedName name="TULOSLASKELMA" localSheetId="11">#REF!</definedName>
    <definedName name="TULOSLASKELMA" localSheetId="5">#REF!</definedName>
    <definedName name="TULOSLASKELMA" localSheetId="8">#REF!</definedName>
    <definedName name="TULOSLASKELMA" localSheetId="10">#REF!</definedName>
    <definedName name="TULOSLASKELMA" localSheetId="7">#REF!</definedName>
    <definedName name="TULOSLASKELMA">#REF!</definedName>
    <definedName name="_xlnm.Print_Area" localSheetId="1">'Comprehensive income statement'!$A$1:$E$24</definedName>
    <definedName name="_xlnm.Print_Area" localSheetId="0">'Consolidated income statement'!$A$1:$G$43</definedName>
    <definedName name="_xlnm.Print_Area" localSheetId="11">'Contingent liabilities'!$A$1:$F$75</definedName>
    <definedName name="_xlnm.Print_Area" localSheetId="5">'Key figures'!$A$1:$E$29</definedName>
    <definedName name="_xlnm.Print_Area" localSheetId="4">'Operating profit excl. EO items'!$A$1:$D$15</definedName>
    <definedName name="_xlnm.Print_Area" localSheetId="8">'Quarterly'!$A$1:$I$40</definedName>
    <definedName name="_xlnm.Print_Area" localSheetId="10">'Related-party transactions'!$A$1:$E$25</definedName>
    <definedName name="_xlnm.Print_Area" localSheetId="7">'Segment information'!$A$1:$I$99</definedName>
    <definedName name="_xlnm.Print_Area" localSheetId="6">'Statement of cash flows'!$A$1:$D$67</definedName>
    <definedName name="_xlnm.Print_Area" localSheetId="2">'Statement of financial position'!$A$1:$D$89</definedName>
    <definedName name="u" localSheetId="1">#REF!</definedName>
    <definedName name="u" localSheetId="11">#REF!</definedName>
    <definedName name="u" localSheetId="5">#REF!</definedName>
    <definedName name="u" localSheetId="8">#REF!</definedName>
    <definedName name="u" localSheetId="10">#REF!</definedName>
    <definedName name="u" localSheetId="7">#REF!</definedName>
    <definedName name="u">#REF!</definedName>
    <definedName name="w" localSheetId="5">#REF!</definedName>
    <definedName name="w">#REF!</definedName>
    <definedName name="wrn.RAHOITUSPOHJAT." localSheetId="1" hidden="1">{#N/A,#N/A,FALSE,"RAHOITUSPOHJA 31.12.96";#N/A,#N/A,FALSE,"RAHOITUSPOHJA 30.4.97";#N/A,#N/A,FALSE,"RAHOITUSPOHJA 31.8.97";#N/A,#N/A,FALSE,"RAHOITUSPOHJA 31.12.97"}</definedName>
    <definedName name="wrn.RAHOITUSPOHJAT." localSheetId="0" hidden="1">{#N/A,#N/A,FALSE,"RAHOITUSPOHJA 31.12.96";#N/A,#N/A,FALSE,"RAHOITUSPOHJA 30.4.97";#N/A,#N/A,FALSE,"RAHOITUSPOHJA 31.8.97";#N/A,#N/A,FALSE,"RAHOITUSPOHJA 31.12.97"}</definedName>
    <definedName name="wrn.RAHOITUSPOHJAT." localSheetId="11" hidden="1">{#N/A,#N/A,FALSE,"RAHOITUSPOHJA 31.12.96";#N/A,#N/A,FALSE,"RAHOITUSPOHJA 30.4.97";#N/A,#N/A,FALSE,"RAHOITUSPOHJA 31.8.97";#N/A,#N/A,FALSE,"RAHOITUSPOHJA 31.12.97"}</definedName>
    <definedName name="wrn.RAHOITUSPOHJAT." localSheetId="5" hidden="1">{#N/A,#N/A,FALSE,"RAHOITUSPOHJA 31.12.96";#N/A,#N/A,FALSE,"RAHOITUSPOHJA 30.4.97";#N/A,#N/A,FALSE,"RAHOITUSPOHJA 31.8.97";#N/A,#N/A,FALSE,"RAHOITUSPOHJA 31.12.97"}</definedName>
    <definedName name="wrn.RAHOITUSPOHJAT." localSheetId="8" hidden="1">{#N/A,#N/A,FALSE,"RAHOITUSPOHJA 31.12.96";#N/A,#N/A,FALSE,"RAHOITUSPOHJA 30.4.97";#N/A,#N/A,FALSE,"RAHOITUSPOHJA 31.8.97";#N/A,#N/A,FALSE,"RAHOITUSPOHJA 31.12.97"}</definedName>
    <definedName name="wrn.RAHOITUSPOHJAT." localSheetId="10" hidden="1">{#N/A,#N/A,FALSE,"RAHOITUSPOHJA 31.12.96";#N/A,#N/A,FALSE,"RAHOITUSPOHJA 30.4.97";#N/A,#N/A,FALSE,"RAHOITUSPOHJA 31.8.97";#N/A,#N/A,FALSE,"RAHOITUSPOHJA 31.12.97"}</definedName>
    <definedName name="wrn.RAHOITUSPOHJAT." localSheetId="7" hidden="1">{#N/A,#N/A,FALSE,"RAHOITUSPOHJA 31.12.96";#N/A,#N/A,FALSE,"RAHOITUSPOHJA 30.4.97";#N/A,#N/A,FALSE,"RAHOITUSPOHJA 31.8.97";#N/A,#N/A,FALSE,"RAHOITUSPOHJA 31.12.97"}</definedName>
    <definedName name="wrn.RAHOITUSPOHJAT." localSheetId="6" hidden="1">{#N/A,#N/A,FALSE,"RAHOITUSPOHJA 31.12.96";#N/A,#N/A,FALSE,"RAHOITUSPOHJA 30.4.97";#N/A,#N/A,FALSE,"RAHOITUSPOHJA 31.8.97";#N/A,#N/A,FALSE,"RAHOITUSPOHJA 31.12.97"}</definedName>
    <definedName name="wrn.RAHOITUSPOHJAT." localSheetId="3" hidden="1">{#N/A,#N/A,FALSE,"RAHOITUSPOHJA 31.12.96";#N/A,#N/A,FALSE,"RAHOITUSPOHJA 30.4.97";#N/A,#N/A,FALSE,"RAHOITUSPOHJA 31.8.97";#N/A,#N/A,FALSE,"RAHOITUSPOHJA 31.12.97"}</definedName>
    <definedName name="wrn.RAHOITUSPOHJAT." localSheetId="2" hidden="1">{#N/A,#N/A,FALSE,"RAHOITUSPOHJA 31.12.96";#N/A,#N/A,FALSE,"RAHOITUSPOHJA 30.4.97";#N/A,#N/A,FALSE,"RAHOITUSPOHJA 31.8.97";#N/A,#N/A,FALSE,"RAHOITUSPOHJA 31.12.97"}</definedName>
    <definedName name="wrn.RAHOITUSPOHJAT." hidden="1">{#N/A,#N/A,FALSE,"RAHOITUSPOHJA 31.12.96";#N/A,#N/A,FALSE,"RAHOITUSPOHJA 30.4.97";#N/A,#N/A,FALSE,"RAHOITUSPOHJA 31.8.97";#N/A,#N/A,FALSE,"RAHOITUSPOHJA 31.12.97"}</definedName>
    <definedName name="wrn.TULOKSET." localSheetId="1" hidden="1">{#N/A,#N/A,FALSE,"TULOSLASKELMA";#N/A,#N/A,FALSE,"TASE";#N/A,#N/A,FALSE,"TASE  KAUSITTAIN";#N/A,#N/A,FALSE,"TULOSLASKELMA KAUSITTAIN"}</definedName>
    <definedName name="wrn.TULOKSET." localSheetId="0" hidden="1">{#N/A,#N/A,FALSE,"TULOSLASKELMA";#N/A,#N/A,FALSE,"TASE";#N/A,#N/A,FALSE,"TASE  KAUSITTAIN";#N/A,#N/A,FALSE,"TULOSLASKELMA KAUSITTAIN"}</definedName>
    <definedName name="wrn.TULOKSET." localSheetId="11" hidden="1">{#N/A,#N/A,FALSE,"TULOSLASKELMA";#N/A,#N/A,FALSE,"TASE";#N/A,#N/A,FALSE,"TASE  KAUSITTAIN";#N/A,#N/A,FALSE,"TULOSLASKELMA KAUSITTAIN"}</definedName>
    <definedName name="wrn.TULOKSET." localSheetId="5" hidden="1">{#N/A,#N/A,FALSE,"TULOSLASKELMA";#N/A,#N/A,FALSE,"TASE";#N/A,#N/A,FALSE,"TASE  KAUSITTAIN";#N/A,#N/A,FALSE,"TULOSLASKELMA KAUSITTAIN"}</definedName>
    <definedName name="wrn.TULOKSET." localSheetId="8" hidden="1">{#N/A,#N/A,FALSE,"TULOSLASKELMA";#N/A,#N/A,FALSE,"TASE";#N/A,#N/A,FALSE,"TASE  KAUSITTAIN";#N/A,#N/A,FALSE,"TULOSLASKELMA KAUSITTAIN"}</definedName>
    <definedName name="wrn.TULOKSET." localSheetId="10" hidden="1">{#N/A,#N/A,FALSE,"TULOSLASKELMA";#N/A,#N/A,FALSE,"TASE";#N/A,#N/A,FALSE,"TASE  KAUSITTAIN";#N/A,#N/A,FALSE,"TULOSLASKELMA KAUSITTAIN"}</definedName>
    <definedName name="wrn.TULOKSET." localSheetId="7" hidden="1">{#N/A,#N/A,FALSE,"TULOSLASKELMA";#N/A,#N/A,FALSE,"TASE";#N/A,#N/A,FALSE,"TASE  KAUSITTAIN";#N/A,#N/A,FALSE,"TULOSLASKELMA KAUSITTAIN"}</definedName>
    <definedName name="wrn.TULOKSET." localSheetId="6" hidden="1">{#N/A,#N/A,FALSE,"TULOSLASKELMA";#N/A,#N/A,FALSE,"TASE";#N/A,#N/A,FALSE,"TASE  KAUSITTAIN";#N/A,#N/A,FALSE,"TULOSLASKELMA KAUSITTAIN"}</definedName>
    <definedName name="wrn.TULOKSET." localSheetId="3" hidden="1">{#N/A,#N/A,FALSE,"TULOSLASKELMA";#N/A,#N/A,FALSE,"TASE";#N/A,#N/A,FALSE,"TASE  KAUSITTAIN";#N/A,#N/A,FALSE,"TULOSLASKELMA KAUSITTAIN"}</definedName>
    <definedName name="wrn.TULOKSET." localSheetId="2" hidden="1">{#N/A,#N/A,FALSE,"TULOSLASKELMA";#N/A,#N/A,FALSE,"TASE";#N/A,#N/A,FALSE,"TASE  KAUSITTAIN";#N/A,#N/A,FALSE,"TULOSLASKELMA KAUSITTAIN"}</definedName>
    <definedName name="wrn.TULOKSET." hidden="1">{#N/A,#N/A,FALSE,"TULOSLASKELMA";#N/A,#N/A,FALSE,"TASE";#N/A,#N/A,FALSE,"TASE  KAUSITTAIN";#N/A,#N/A,FALSE,"TULOSLASKELMA KAUSITTAIN"}</definedName>
    <definedName name="Y" localSheetId="1">#REF!</definedName>
    <definedName name="Y" localSheetId="10">#REF!</definedName>
    <definedName name="Y">#REF!</definedName>
    <definedName name="ö" localSheetId="1">#REF!</definedName>
    <definedName name="ö" localSheetId="10">#REF!</definedName>
    <definedName name="ö">#REF!</definedName>
  </definedNames>
  <calcPr fullCalcOnLoad="1"/>
</workbook>
</file>

<file path=xl/sharedStrings.xml><?xml version="1.0" encoding="utf-8"?>
<sst xmlns="http://schemas.openxmlformats.org/spreadsheetml/2006/main" count="465" uniqueCount="271">
  <si>
    <t>%</t>
  </si>
  <si>
    <t>1000 €</t>
  </si>
  <si>
    <t xml:space="preserve">     </t>
  </si>
  <si>
    <t>Yhteensä</t>
  </si>
  <si>
    <t>1 000 €</t>
  </si>
  <si>
    <t xml:space="preserve">LASSILA &amp; TIKANOJA </t>
  </si>
  <si>
    <t xml:space="preserve">LASSILA &amp; TIKANOJA  </t>
  </si>
  <si>
    <t>Ympäristöpalvelut</t>
  </si>
  <si>
    <t>Luokittelun muutoksesta johtuvat oikaisut</t>
  </si>
  <si>
    <t>Ulkoinen</t>
  </si>
  <si>
    <t>Eliminoinnit</t>
  </si>
  <si>
    <t>Toimialojen välinen</t>
  </si>
  <si>
    <t>1-12/2009</t>
  </si>
  <si>
    <t>Uusiutuvat energialähteet</t>
  </si>
  <si>
    <t>4-6/2010</t>
  </si>
  <si>
    <t>Kiinteistönhoito</t>
  </si>
  <si>
    <t>7-9/2010</t>
  </si>
  <si>
    <t>Siivous- ja käyttäjäpalvelut</t>
  </si>
  <si>
    <t>Gearing, %</t>
  </si>
  <si>
    <t>10-12/2010</t>
  </si>
  <si>
    <t>1-3/2011</t>
  </si>
  <si>
    <t>3/2011</t>
  </si>
  <si>
    <t>1-3/2012</t>
  </si>
  <si>
    <t>3/2012</t>
  </si>
  <si>
    <t>10-12/2011</t>
  </si>
  <si>
    <t>7-9/2011</t>
  </si>
  <si>
    <t>4-6/2011</t>
  </si>
  <si>
    <t>1-12/2011</t>
  </si>
  <si>
    <t>12/2011</t>
  </si>
  <si>
    <t xml:space="preserve"> </t>
  </si>
  <si>
    <t>9/2010</t>
  </si>
  <si>
    <t>CONSOLIDATED INCOME STATEMENT</t>
  </si>
  <si>
    <t>EUR 1 000</t>
  </si>
  <si>
    <t>Net sales</t>
  </si>
  <si>
    <t>Cost of sales</t>
  </si>
  <si>
    <t>Gross profit</t>
  </si>
  <si>
    <t>Other operating income</t>
  </si>
  <si>
    <t>Selling and marketing costs</t>
  </si>
  <si>
    <t>Administrative expenses</t>
  </si>
  <si>
    <t>Other operating expenses</t>
  </si>
  <si>
    <t>Impairment, non-current assets</t>
  </si>
  <si>
    <t>Impairment, goodwill and other intangible assets</t>
  </si>
  <si>
    <t>Operating profit</t>
  </si>
  <si>
    <t>Finance income</t>
  </si>
  <si>
    <t>Finance costs</t>
  </si>
  <si>
    <t>Profit before tax</t>
  </si>
  <si>
    <t>Income tax expense</t>
  </si>
  <si>
    <t>Profit for the period</t>
  </si>
  <si>
    <t>Attributable to:</t>
  </si>
  <si>
    <t>Equity holders of the company</t>
  </si>
  <si>
    <t>Non-controlling interest</t>
  </si>
  <si>
    <t>Earnings per share for profit attributable to the equity holders of the company:</t>
  </si>
  <si>
    <t>Basic earnings per share, EUR</t>
  </si>
  <si>
    <t xml:space="preserve">Diluted earnings per share, EUR </t>
  </si>
  <si>
    <t>Change %</t>
  </si>
  <si>
    <t>CONSOLIDATED STATEMENT OF COMPREHENSIVE INCOME</t>
  </si>
  <si>
    <t>Other comprehensive income, after tax</t>
  </si>
  <si>
    <t>Hedging reserve, change in fair value</t>
  </si>
  <si>
    <t>Revaluation reserve</t>
  </si>
  <si>
    <t>Gains in the period</t>
  </si>
  <si>
    <t>Current available-for-sale investments</t>
  </si>
  <si>
    <t>Currency translation differences</t>
  </si>
  <si>
    <t xml:space="preserve">Currency translation differences non-controlling interest </t>
  </si>
  <si>
    <t>Total comprehensive income, after tax</t>
  </si>
  <si>
    <t>CONSOLIDATED STATEMENT OF FINANCIAL POSITION</t>
  </si>
  <si>
    <t>ASSETS</t>
  </si>
  <si>
    <t>Non-current assets</t>
  </si>
  <si>
    <t>Intangible assets</t>
  </si>
  <si>
    <t>Goodwill</t>
  </si>
  <si>
    <t>Customer contracts arising from acquisitions</t>
  </si>
  <si>
    <t xml:space="preserve">Agreements on prohibition of competition </t>
  </si>
  <si>
    <t>Other intangible assets arising from business acquisitions</t>
  </si>
  <si>
    <t>Other intangible assets</t>
  </si>
  <si>
    <t>Property, plant and equipment</t>
  </si>
  <si>
    <t>Land</t>
  </si>
  <si>
    <t>Buildings and constructions</t>
  </si>
  <si>
    <t>Machinery and equipment</t>
  </si>
  <si>
    <t>Other</t>
  </si>
  <si>
    <t>Prepayments and construction 
in progress</t>
  </si>
  <si>
    <t>Other non-current assets</t>
  </si>
  <si>
    <t>Available-for-sale investments</t>
  </si>
  <si>
    <t>Finance lease receivables</t>
  </si>
  <si>
    <t>Deferred income tax assets</t>
  </si>
  <si>
    <t>Other receivables</t>
  </si>
  <si>
    <t>Total non-current assets</t>
  </si>
  <si>
    <t>Current assets</t>
  </si>
  <si>
    <t>Inventories</t>
  </si>
  <si>
    <t>Trade and other receivables</t>
  </si>
  <si>
    <t>Derivative receivables</t>
  </si>
  <si>
    <t>Prepayments</t>
  </si>
  <si>
    <t>Cash and cash equivalents</t>
  </si>
  <si>
    <t>Total current assets</t>
  </si>
  <si>
    <t>Total assets</t>
  </si>
  <si>
    <t>EQUITY AND LIABILITIES</t>
  </si>
  <si>
    <t>Equity</t>
  </si>
  <si>
    <t>Equity attributable to the equity holders of the company</t>
  </si>
  <si>
    <t>Share capital</t>
  </si>
  <si>
    <t>Share premium reserve</t>
  </si>
  <si>
    <t>Other reserves</t>
  </si>
  <si>
    <t>Unrestricted equity reserve</t>
  </si>
  <si>
    <t>Retained earnings</t>
  </si>
  <si>
    <t>Total equity</t>
  </si>
  <si>
    <t>Liabilities</t>
  </si>
  <si>
    <t>Non-current liabilities</t>
  </si>
  <si>
    <t>Deferred income tax liabilities</t>
  </si>
  <si>
    <t>Retirement benefit obligations</t>
  </si>
  <si>
    <t>Provisions</t>
  </si>
  <si>
    <t>Borrowings</t>
  </si>
  <si>
    <t>Other liabilities</t>
  </si>
  <si>
    <t>Current liabilities</t>
  </si>
  <si>
    <t>Trade and other payables</t>
  </si>
  <si>
    <t>Derivative liabilities</t>
  </si>
  <si>
    <t>Tax liabilities</t>
  </si>
  <si>
    <t>Total liabilities</t>
  </si>
  <si>
    <t>Total equity and liabilities</t>
  </si>
  <si>
    <t>CONSOLIDATED STATEMENT OF CHANGES IN EQUITY</t>
  </si>
  <si>
    <t>Hedging reserve</t>
  </si>
  <si>
    <t>Invested unrestricted equity reserve</t>
  </si>
  <si>
    <t>Equity attributable to equity holders of the company</t>
  </si>
  <si>
    <t>Equity at 1 January 2011</t>
  </si>
  <si>
    <t>Expense recognition of share-based benefits</t>
  </si>
  <si>
    <t>Repurchase of own shares</t>
  </si>
  <si>
    <t>Capital repayment</t>
  </si>
  <si>
    <t>Total comprehensive income</t>
  </si>
  <si>
    <t>Dividends paid</t>
  </si>
  <si>
    <t>Transfer from revaluation reserve</t>
  </si>
  <si>
    <t>Equity at 1 January 2012</t>
  </si>
  <si>
    <t>Equity at 31 March 2012</t>
  </si>
  <si>
    <t>Equity at 31 March 2011</t>
  </si>
  <si>
    <t>BREAKDOWN OF OPERATING PROFIT EXCLUDING NON-RECURRING ITEMS</t>
  </si>
  <si>
    <t>EUR million</t>
  </si>
  <si>
    <t>Non-recurring items:</t>
  </si>
  <si>
    <t>Impairment of L&amp;T Biowatti</t>
  </si>
  <si>
    <t>Discontinuation of wood pellet business of L&amp;T Biowatti</t>
  </si>
  <si>
    <t>Discontinuation of cleaning business in Moscow</t>
  </si>
  <si>
    <t>Restructuring costs</t>
  </si>
  <si>
    <t>Operating profit excluding non-recurring items</t>
  </si>
  <si>
    <t xml:space="preserve">KEY FIGURES </t>
  </si>
  <si>
    <t>Earnings per share, EUR</t>
  </si>
  <si>
    <t>Earnings per share, diluted, EUR</t>
  </si>
  <si>
    <t>Cash flows from operating activities per share, EUR</t>
  </si>
  <si>
    <t>EVA, EUR million*</t>
  </si>
  <si>
    <t>Capital expenditure, EUR 1000</t>
  </si>
  <si>
    <t>Depreciation, amortisation and impairment, EUR 1000</t>
  </si>
  <si>
    <t>Equity per share, EUR</t>
  </si>
  <si>
    <t>Return on equity, ROE, %</t>
  </si>
  <si>
    <t>Return on invested capital, ROI, %</t>
  </si>
  <si>
    <t>Equity ratio, %</t>
  </si>
  <si>
    <t>Net interest-bearing liabilities, EUR 1000</t>
  </si>
  <si>
    <t>Average number of employees in full-time equivalents</t>
  </si>
  <si>
    <t>Total number of full-time and part-time employees at end of period</t>
  </si>
  <si>
    <t>Number of outstanding shares adjusted for issues, 1000 shares</t>
  </si>
  <si>
    <t xml:space="preserve">  average during the period</t>
  </si>
  <si>
    <t xml:space="preserve">  at end of period</t>
  </si>
  <si>
    <t xml:space="preserve">  average during the period, diluted</t>
  </si>
  <si>
    <t>*  EVA = operating profit - cost calculated on invested capital (average of four quarters) before taxes. WACC 2012: 7.1%, WACC 2011: 7.7%</t>
  </si>
  <si>
    <t>CONSOLIDATED STATEMENT OF CASH FLOWS</t>
  </si>
  <si>
    <t>Cash flows from operating activities</t>
  </si>
  <si>
    <t>Adjustments</t>
  </si>
  <si>
    <t>Depreciation, amortisation and impairment</t>
  </si>
  <si>
    <t>Finance income and costs</t>
  </si>
  <si>
    <t>Gain on sale of shares</t>
  </si>
  <si>
    <t>Net cash generated from operating activities before change 
in working capital</t>
  </si>
  <si>
    <t>Change in working capital</t>
  </si>
  <si>
    <t>Change in trade and other receivables</t>
  </si>
  <si>
    <t>Change in inventories</t>
  </si>
  <si>
    <t>Change in trade and other payables</t>
  </si>
  <si>
    <t>Interest paid</t>
  </si>
  <si>
    <t>Interest received</t>
  </si>
  <si>
    <t>Income tax paid</t>
  </si>
  <si>
    <t>Net cash from operating activities</t>
  </si>
  <si>
    <t>Cash flows from investing activities</t>
  </si>
  <si>
    <t>Acquisition of subsidiaries and businesses, net of cash acquired</t>
  </si>
  <si>
    <t>Proceeds from sale of subsidiaries and businesses, net of sold cash</t>
  </si>
  <si>
    <t>Purchases of property, plant and equipment and intangible assets</t>
  </si>
  <si>
    <t>Proceeds from sale of property, plant and equipment and intangible assets</t>
  </si>
  <si>
    <t>Purchases of available-for-sale investments</t>
  </si>
  <si>
    <t>Change in other non-current receivables</t>
  </si>
  <si>
    <t>Proceeds from sale of available-for-sale investments</t>
  </si>
  <si>
    <t>Dividends received</t>
  </si>
  <si>
    <t>Net cash used in investment activities</t>
  </si>
  <si>
    <t>Cash flows from financing activities</t>
  </si>
  <si>
    <t>Proceeds from issuance of shares</t>
  </si>
  <si>
    <t>Change in short-term borrowings</t>
  </si>
  <si>
    <t>Proceeds from long-term borrowings</t>
  </si>
  <si>
    <t>Repayments of long-term borrowings</t>
  </si>
  <si>
    <t>Net cash generated from financing activities</t>
  </si>
  <si>
    <t>Net change in liquid assets</t>
  </si>
  <si>
    <t>Liquid assets at beginning of period</t>
  </si>
  <si>
    <t>Effect of changes in foreign exchange rates</t>
  </si>
  <si>
    <t>Change in fair value of current available-for-sale investments</t>
  </si>
  <si>
    <t>Liquid assets at end of period</t>
  </si>
  <si>
    <t>Liquid assets</t>
  </si>
  <si>
    <t>Money market investments</t>
  </si>
  <si>
    <t>Total</t>
  </si>
  <si>
    <t>Dividends paid and other asset distribution</t>
  </si>
  <si>
    <t>SEGMENT INFORMATION</t>
  </si>
  <si>
    <t>NET SALES</t>
  </si>
  <si>
    <t>External</t>
  </si>
  <si>
    <t>Inter-division</t>
  </si>
  <si>
    <t>Total net sales, change %</t>
  </si>
  <si>
    <t>Environmental Services</t>
  </si>
  <si>
    <t>Cleaning and Office 
Support Services</t>
  </si>
  <si>
    <t>Property Maintenance</t>
  </si>
  <si>
    <t>Renewable Energy Sources</t>
  </si>
  <si>
    <t>Eliminations</t>
  </si>
  <si>
    <t>L&amp;T total</t>
  </si>
  <si>
    <t>OPERATING PROFIT</t>
  </si>
  <si>
    <t>Group admin. and other</t>
  </si>
  <si>
    <t>Finance costs, net</t>
  </si>
  <si>
    <t>OTHER SEGMENT INFORMATION</t>
  </si>
  <si>
    <t>Assets</t>
  </si>
  <si>
    <t>Unallocated assets</t>
  </si>
  <si>
    <t>Unallocated liabilities</t>
  </si>
  <si>
    <t>Capital expenditure</t>
  </si>
  <si>
    <t>Depreciation and amortisation</t>
  </si>
  <si>
    <t>Impairment</t>
  </si>
  <si>
    <t>INCOME STATEMENT BY QUARTER</t>
  </si>
  <si>
    <t>Inter-division net sales</t>
  </si>
  <si>
    <t>Operating margin</t>
  </si>
  <si>
    <t>CHANGES IN INTANGIBLE ASSETS</t>
  </si>
  <si>
    <t>Carrying amount at beginning of period</t>
  </si>
  <si>
    <t>Business acquisitions</t>
  </si>
  <si>
    <t>Other capital expenditure</t>
  </si>
  <si>
    <t>Disposals</t>
  </si>
  <si>
    <t>Amortisation and impairment</t>
  </si>
  <si>
    <t>Transfers between items</t>
  </si>
  <si>
    <t>Exchange differences</t>
  </si>
  <si>
    <t>Carrying amount at end of period</t>
  </si>
  <si>
    <t>CHANGES IN PROPERTY, PLANT AND EQUIPMENT</t>
  </si>
  <si>
    <t>Depreciation and impairment</t>
  </si>
  <si>
    <t>CAPITAL COMMITMENTS</t>
  </si>
  <si>
    <t>The Group’s share of capital commitments of joint ventures</t>
  </si>
  <si>
    <t>RELATED-PARTY TRANSACTIONS</t>
  </si>
  <si>
    <t>(joint ventures)</t>
  </si>
  <si>
    <t>Sales</t>
  </si>
  <si>
    <t>Purchases</t>
  </si>
  <si>
    <t>Interest income</t>
  </si>
  <si>
    <t>Non-current receivables</t>
  </si>
  <si>
    <t>Capital loan receivable</t>
  </si>
  <si>
    <t>Current receivables</t>
  </si>
  <si>
    <t>Trade receivables</t>
  </si>
  <si>
    <t>Loan receivables</t>
  </si>
  <si>
    <t>CONTINGENT LIABILITIES</t>
  </si>
  <si>
    <t>Securities for own commitments</t>
  </si>
  <si>
    <t>Mortgages on rights of tenancy</t>
  </si>
  <si>
    <t>Company mortgages</t>
  </si>
  <si>
    <t>Other securities</t>
  </si>
  <si>
    <t>Bank guarantees required for environmental permits</t>
  </si>
  <si>
    <t>Other securities are security deposits.</t>
  </si>
  <si>
    <t>The Group has given no pledges, mortgages or guarantees on behalf of outsiders.</t>
  </si>
  <si>
    <t>Operating lease liabilities</t>
  </si>
  <si>
    <t>Maturity not later than one year</t>
  </si>
  <si>
    <t>Maturity later than one year and not later than five years</t>
  </si>
  <si>
    <t>Maturity later than five years</t>
  </si>
  <si>
    <t>Liabilities associated with derivative agreements</t>
  </si>
  <si>
    <t>Interest rate and currency swaps</t>
  </si>
  <si>
    <t>Nominal values of interest rate and currency swaps*</t>
  </si>
  <si>
    <t>Fair value</t>
  </si>
  <si>
    <t>Nominal value of interest rate swaps**</t>
  </si>
  <si>
    <t>* The interest rate and currency swaps are used to hedge cash flow related to a floating rate loan, and hedge accounting under IAS 39 has been applied to it. The hedges have been effective, and the changes in the fair values are shown in the consolidated statement of comprehensive income for the period. On the balance sheet date, the value of foreign currency loans was EUR 0.3 million positive. The fair values of the swap contracts are based on the market data at the balance sheet date.</t>
  </si>
  <si>
    <t xml:space="preserve">** Hedge accounting under IAS 39 has not been applied to these interest rate swaps. Changes in fair values have been recognised in finance income and costs.
</t>
  </si>
  <si>
    <t>Commodity derivatives</t>
  </si>
  <si>
    <t>metric tons</t>
  </si>
  <si>
    <t>Nominal values of diesel swaps</t>
  </si>
  <si>
    <t>Fair value, EUR 1000</t>
  </si>
  <si>
    <t>Commodity derivative contracts were concluded for hedging of future diesel oil purchases. IAS39-compliant hedge accounting will be applied to these contracts, and the effective change in fair value will be recognised in the hedging reserve within equity. The fair values of commodity derivatives are based on market quotations at the balance sheet date.</t>
  </si>
  <si>
    <t>Currency derivatives</t>
  </si>
  <si>
    <t>Nominal values of forward contracts</t>
  </si>
  <si>
    <t xml:space="preserve">Maturity not later than one year </t>
  </si>
  <si>
    <t>Hedge accounting under IAS 39 has not been applied to currency derivatives. Changes in fair values have been recognised in finance income and costs.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</si>
</sst>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Red]\-#,##0\ &quot;mk&quot;"/>
    <numFmt numFmtId="165" formatCode="#,##0.00\ &quot;mk&quot;;[Red]\-#,##0.00\ &quot;mk&quot;"/>
    <numFmt numFmtId="166" formatCode="#,##0.0"/>
    <numFmt numFmtId="167" formatCode="#,##0.000"/>
    <numFmt numFmtId="168" formatCode="0.0"/>
    <numFmt numFmtId="169" formatCode="#,##0.0000"/>
    <numFmt numFmtId="170" formatCode="#,##0_ ;[Red]\-#,##0\ "/>
    <numFmt numFmtId="171" formatCode="#,##0.00_ ;[Red]\-#,##0.00\ "/>
  </numFmts>
  <fonts count="52">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2"/>
    </font>
    <font>
      <u val="single"/>
      <sz val="10"/>
      <color indexed="12"/>
      <name val="MS Sans Serif"/>
      <family val="2"/>
    </font>
    <font>
      <sz val="12"/>
      <name val="Arial"/>
      <family val="2"/>
    </font>
    <font>
      <sz val="8"/>
      <name val="MS Sans Serif"/>
      <family val="2"/>
    </font>
    <font>
      <b/>
      <sz val="12"/>
      <name val="Arial"/>
      <family val="2"/>
    </font>
    <font>
      <sz val="10"/>
      <name val="Arial"/>
      <family val="2"/>
    </font>
    <font>
      <sz val="8"/>
      <name val="Arial"/>
      <family val="2"/>
    </font>
    <font>
      <b/>
      <sz val="10"/>
      <name val="Arial"/>
      <family val="2"/>
    </font>
    <font>
      <b/>
      <sz val="10"/>
      <color indexed="10"/>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MS Sans Serif"/>
      <family val="2"/>
    </font>
    <font>
      <sz val="9"/>
      <name val="Arial"/>
      <family val="2"/>
    </font>
    <font>
      <b/>
      <sz val="10"/>
      <color indexed="10"/>
      <name val="MS Sans Serif"/>
      <family val="2"/>
    </font>
    <font>
      <b/>
      <sz val="9"/>
      <name val="Arial"/>
      <family val="2"/>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CC99"/>
        <bgColor indexed="64"/>
      </patternFill>
    </fill>
    <fill>
      <patternFill patternType="solid">
        <fgColor rgb="FFA5A5A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1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1" borderId="0" applyNumberFormat="0" applyBorder="0" applyAlignment="0" applyProtection="0"/>
    <xf numFmtId="0" fontId="14" fillId="20" borderId="0" applyNumberFormat="0" applyBorder="0" applyAlignment="0" applyProtection="0"/>
    <xf numFmtId="0" fontId="14"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5" fillId="3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4" fillId="0" borderId="0" applyNumberFormat="0" applyFill="0" applyBorder="0" applyAlignment="0" applyProtection="0"/>
    <xf numFmtId="0" fontId="16" fillId="9" borderId="0" applyNumberFormat="0" applyBorder="0" applyAlignment="0" applyProtection="0"/>
    <xf numFmtId="0" fontId="17" fillId="44" borderId="1" applyNumberFormat="0" applyAlignment="0" applyProtection="0"/>
    <xf numFmtId="0" fontId="18" fillId="45" borderId="2" applyNumberFormat="0" applyAlignment="0" applyProtection="0"/>
    <xf numFmtId="170" fontId="0" fillId="0" borderId="0" applyFont="0" applyFill="0" applyBorder="0" applyAlignment="0" applyProtection="0"/>
    <xf numFmtId="171"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19" fillId="0" borderId="0" applyNumberFormat="0" applyFill="0" applyBorder="0" applyAlignment="0" applyProtection="0"/>
    <xf numFmtId="0" fontId="20" fillId="10"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0" fillId="46" borderId="6" applyNumberFormat="0" applyFont="0" applyAlignment="0" applyProtection="0"/>
    <xf numFmtId="0" fontId="37" fillId="47" borderId="0" applyNumberFormat="0" applyBorder="0" applyAlignment="0" applyProtection="0"/>
    <xf numFmtId="0" fontId="5" fillId="0" borderId="0" applyNumberFormat="0" applyFill="0" applyBorder="0" applyAlignment="0" applyProtection="0"/>
    <xf numFmtId="0" fontId="38" fillId="48" borderId="0" applyNumberFormat="0" applyBorder="0" applyAlignment="0" applyProtection="0"/>
    <xf numFmtId="0" fontId="24" fillId="13" borderId="1" applyNumberFormat="0" applyAlignment="0" applyProtection="0"/>
    <xf numFmtId="0" fontId="39" fillId="49" borderId="7" applyNumberFormat="0" applyAlignment="0" applyProtection="0"/>
    <xf numFmtId="0" fontId="25" fillId="0" borderId="8" applyNumberFormat="0" applyFill="0" applyAlignment="0" applyProtection="0"/>
    <xf numFmtId="0" fontId="40" fillId="0" borderId="9" applyNumberFormat="0" applyFill="0" applyAlignment="0" applyProtection="0"/>
    <xf numFmtId="0" fontId="41" fillId="50" borderId="0" applyNumberFormat="0" applyBorder="0" applyAlignment="0" applyProtection="0"/>
    <xf numFmtId="0" fontId="26"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0" fillId="52" borderId="10" applyNumberFormat="0" applyFont="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0" borderId="12" applyNumberFormat="0" applyFill="0" applyAlignment="0" applyProtection="0"/>
    <xf numFmtId="0" fontId="45" fillId="0" borderId="13" applyNumberFormat="0" applyFill="0" applyAlignment="0" applyProtection="0"/>
    <xf numFmtId="0" fontId="45" fillId="0" borderId="0" applyNumberFormat="0" applyFill="0" applyBorder="0" applyAlignment="0" applyProtection="0"/>
    <xf numFmtId="0" fontId="27" fillId="44" borderId="14"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53" borderId="7" applyNumberFormat="0" applyAlignment="0" applyProtection="0"/>
    <xf numFmtId="0" fontId="49" fillId="54" borderId="16" applyNumberFormat="0" applyAlignment="0" applyProtection="0"/>
    <xf numFmtId="0" fontId="28" fillId="0" borderId="0" applyNumberFormat="0" applyFill="0" applyBorder="0" applyAlignment="0" applyProtection="0"/>
    <xf numFmtId="0" fontId="29" fillId="0" borderId="17" applyNumberFormat="0" applyFill="0" applyAlignment="0" applyProtection="0"/>
    <xf numFmtId="0" fontId="50" fillId="49" borderId="18"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0" fillId="0" borderId="0" applyNumberFormat="0" applyFill="0" applyBorder="0" applyAlignment="0" applyProtection="0"/>
    <xf numFmtId="0" fontId="51" fillId="0" borderId="0" applyNumberFormat="0" applyFill="0" applyBorder="0" applyAlignment="0" applyProtection="0"/>
  </cellStyleXfs>
  <cellXfs count="427">
    <xf numFmtId="0" fontId="0" fillId="0" borderId="0" xfId="0" applyAlignment="1">
      <alignment/>
    </xf>
    <xf numFmtId="0" fontId="8" fillId="0" borderId="0" xfId="88" applyFont="1">
      <alignment/>
      <protection/>
    </xf>
    <xf numFmtId="0" fontId="9" fillId="0" borderId="0" xfId="88" applyFont="1">
      <alignment/>
      <protection/>
    </xf>
    <xf numFmtId="0" fontId="10" fillId="0" borderId="0" xfId="88" applyFont="1">
      <alignment/>
      <protection/>
    </xf>
    <xf numFmtId="0" fontId="11" fillId="0" borderId="0" xfId="88" applyFont="1">
      <alignment/>
      <protection/>
    </xf>
    <xf numFmtId="3" fontId="9" fillId="0" borderId="0" xfId="88" applyNumberFormat="1" applyFont="1">
      <alignment/>
      <protection/>
    </xf>
    <xf numFmtId="0" fontId="9" fillId="0" borderId="19" xfId="88" applyFont="1" applyBorder="1" applyAlignment="1">
      <alignment horizontal="left"/>
      <protection/>
    </xf>
    <xf numFmtId="0" fontId="9" fillId="0" borderId="0" xfId="88" applyFont="1" applyAlignment="1">
      <alignment horizontal="left"/>
      <protection/>
    </xf>
    <xf numFmtId="0" fontId="9" fillId="0" borderId="0" xfId="88" applyFont="1" applyBorder="1" applyAlignment="1">
      <alignment horizontal="left"/>
      <protection/>
    </xf>
    <xf numFmtId="0" fontId="11" fillId="0" borderId="0" xfId="88" applyFont="1" applyBorder="1" applyAlignment="1">
      <alignment horizontal="left"/>
      <protection/>
    </xf>
    <xf numFmtId="0" fontId="9" fillId="0" borderId="0" xfId="88" applyFont="1" applyAlignment="1" quotePrefix="1">
      <alignment horizontal="left"/>
      <protection/>
    </xf>
    <xf numFmtId="0" fontId="11" fillId="0" borderId="0" xfId="88" applyFont="1" applyBorder="1">
      <alignment/>
      <protection/>
    </xf>
    <xf numFmtId="0" fontId="11" fillId="0" borderId="0" xfId="88" applyFont="1" applyAlignment="1">
      <alignment horizontal="left"/>
      <protection/>
    </xf>
    <xf numFmtId="0" fontId="11" fillId="0" borderId="0" xfId="88" applyFont="1" applyAlignment="1">
      <alignment wrapText="1"/>
      <protection/>
    </xf>
    <xf numFmtId="0" fontId="9" fillId="0" borderId="0" xfId="88" applyFont="1" applyBorder="1" applyAlignment="1" quotePrefix="1">
      <alignment horizontal="left"/>
      <protection/>
    </xf>
    <xf numFmtId="0" fontId="9" fillId="0" borderId="0" xfId="88" applyFont="1" applyAlignment="1" quotePrefix="1">
      <alignment horizontal="left" indent="1"/>
      <protection/>
    </xf>
    <xf numFmtId="0" fontId="9" fillId="0" borderId="19" xfId="88" applyFont="1" applyBorder="1" applyAlignment="1" quotePrefix="1">
      <alignment horizontal="left" indent="1"/>
      <protection/>
    </xf>
    <xf numFmtId="0" fontId="9" fillId="0" borderId="0" xfId="88" applyFont="1" applyAlignment="1">
      <alignment horizontal="left" indent="1"/>
      <protection/>
    </xf>
    <xf numFmtId="0" fontId="11" fillId="0" borderId="20" xfId="88" applyFont="1" applyBorder="1" applyAlignment="1">
      <alignment horizontal="left"/>
      <protection/>
    </xf>
    <xf numFmtId="0" fontId="9" fillId="0" borderId="0" xfId="88" applyFont="1" applyBorder="1">
      <alignment/>
      <protection/>
    </xf>
    <xf numFmtId="0" fontId="9" fillId="0" borderId="19" xfId="88" applyFont="1" applyBorder="1" applyAlignment="1">
      <alignment horizontal="left" indent="1"/>
      <protection/>
    </xf>
    <xf numFmtId="0" fontId="11" fillId="0" borderId="0" xfId="88" applyFont="1" applyAlignment="1">
      <alignment horizontal="left" indent="1"/>
      <protection/>
    </xf>
    <xf numFmtId="0" fontId="8" fillId="0" borderId="0" xfId="100" applyFont="1" applyBorder="1">
      <alignment/>
      <protection/>
    </xf>
    <xf numFmtId="0" fontId="9" fillId="0" borderId="0" xfId="96" applyFont="1" applyBorder="1" applyAlignment="1" quotePrefix="1">
      <alignment horizontal="left"/>
      <protection/>
    </xf>
    <xf numFmtId="6" fontId="9" fillId="0" borderId="19" xfId="96" applyNumberFormat="1" applyFont="1" applyBorder="1" applyAlignment="1" quotePrefix="1">
      <alignment horizontal="left"/>
      <protection/>
    </xf>
    <xf numFmtId="0" fontId="11" fillId="0" borderId="0" xfId="96" applyFont="1">
      <alignment/>
      <protection/>
    </xf>
    <xf numFmtId="0" fontId="9" fillId="0" borderId="0" xfId="96" applyFont="1">
      <alignment/>
      <protection/>
    </xf>
    <xf numFmtId="0" fontId="9" fillId="0" borderId="0" xfId="96" applyFont="1" applyAlignment="1">
      <alignment horizontal="left" indent="1"/>
      <protection/>
    </xf>
    <xf numFmtId="0" fontId="9" fillId="0" borderId="0" xfId="96" applyFont="1" applyBorder="1">
      <alignment/>
      <protection/>
    </xf>
    <xf numFmtId="0" fontId="9" fillId="0" borderId="19" xfId="96" applyFont="1" applyBorder="1" applyAlignment="1">
      <alignment horizontal="left" indent="1"/>
      <protection/>
    </xf>
    <xf numFmtId="0" fontId="11" fillId="0" borderId="0" xfId="96" applyFont="1" applyBorder="1">
      <alignment/>
      <protection/>
    </xf>
    <xf numFmtId="0" fontId="9" fillId="0" borderId="0" xfId="101" applyFont="1" applyAlignment="1">
      <alignment horizontal="left"/>
      <protection/>
    </xf>
    <xf numFmtId="0" fontId="9" fillId="0" borderId="0" xfId="101" applyFont="1">
      <alignment/>
      <protection/>
    </xf>
    <xf numFmtId="0" fontId="11" fillId="0" borderId="0" xfId="101" applyFont="1" applyBorder="1">
      <alignment/>
      <protection/>
    </xf>
    <xf numFmtId="0" fontId="9" fillId="0" borderId="0" xfId="101" applyFont="1" applyBorder="1">
      <alignment/>
      <protection/>
    </xf>
    <xf numFmtId="0" fontId="9" fillId="0" borderId="0" xfId="95" applyFont="1" applyAlignment="1">
      <alignment horizontal="left"/>
      <protection/>
    </xf>
    <xf numFmtId="0" fontId="9" fillId="0" borderId="0" xfId="97" applyFont="1">
      <alignment/>
      <protection/>
    </xf>
    <xf numFmtId="0" fontId="11" fillId="0" borderId="0" xfId="97" applyFont="1">
      <alignment/>
      <protection/>
    </xf>
    <xf numFmtId="0" fontId="11" fillId="0" borderId="0" xfId="95" applyFont="1">
      <alignment/>
      <protection/>
    </xf>
    <xf numFmtId="0" fontId="9" fillId="0" borderId="0" xfId="95" applyFont="1">
      <alignment/>
      <protection/>
    </xf>
    <xf numFmtId="0" fontId="9" fillId="0" borderId="0" xfId="95" applyFont="1" applyBorder="1">
      <alignment/>
      <protection/>
    </xf>
    <xf numFmtId="0" fontId="9" fillId="0" borderId="19" xfId="95" applyFont="1" applyBorder="1" applyAlignment="1" quotePrefix="1">
      <alignment horizontal="left"/>
      <protection/>
    </xf>
    <xf numFmtId="0" fontId="11" fillId="0" borderId="0" xfId="95" applyFont="1" applyBorder="1" applyAlignment="1" quotePrefix="1">
      <alignment horizontal="right"/>
      <protection/>
    </xf>
    <xf numFmtId="0" fontId="9" fillId="0" borderId="0" xfId="99" applyFont="1">
      <alignment/>
      <protection/>
    </xf>
    <xf numFmtId="3" fontId="9" fillId="0" borderId="0" xfId="95" applyNumberFormat="1" applyFont="1">
      <alignment/>
      <protection/>
    </xf>
    <xf numFmtId="166" fontId="9" fillId="0" borderId="0" xfId="95" applyNumberFormat="1" applyFont="1" applyAlignment="1">
      <alignment horizontal="right"/>
      <protection/>
    </xf>
    <xf numFmtId="0" fontId="9" fillId="0" borderId="19" xfId="99" applyFont="1" applyBorder="1">
      <alignment/>
      <protection/>
    </xf>
    <xf numFmtId="0" fontId="11" fillId="0" borderId="0" xfId="95" applyFont="1" applyAlignment="1" quotePrefix="1">
      <alignment horizontal="right"/>
      <protection/>
    </xf>
    <xf numFmtId="0" fontId="11" fillId="0" borderId="0" xfId="95" applyFont="1" applyBorder="1" applyAlignment="1">
      <alignment horizontal="right"/>
      <protection/>
    </xf>
    <xf numFmtId="166" fontId="9" fillId="0" borderId="0" xfId="95" applyNumberFormat="1" applyFont="1">
      <alignment/>
      <protection/>
    </xf>
    <xf numFmtId="3" fontId="9" fillId="0" borderId="0" xfId="97" applyNumberFormat="1" applyFont="1" applyAlignment="1">
      <alignment horizontal="right"/>
      <protection/>
    </xf>
    <xf numFmtId="3" fontId="9" fillId="0" borderId="0" xfId="97" applyNumberFormat="1" applyFont="1">
      <alignment/>
      <protection/>
    </xf>
    <xf numFmtId="0" fontId="9" fillId="0" borderId="0" xfId="97" applyFont="1" applyBorder="1">
      <alignment/>
      <protection/>
    </xf>
    <xf numFmtId="0" fontId="11" fillId="0" borderId="0" xfId="97" applyFont="1" applyAlignment="1" quotePrefix="1">
      <alignment horizontal="left"/>
      <protection/>
    </xf>
    <xf numFmtId="3" fontId="9" fillId="0" borderId="0" xfId="97" applyNumberFormat="1" applyFont="1" applyBorder="1">
      <alignment/>
      <protection/>
    </xf>
    <xf numFmtId="0" fontId="9" fillId="0" borderId="19" xfId="97" applyFont="1" applyBorder="1">
      <alignment/>
      <protection/>
    </xf>
    <xf numFmtId="0" fontId="11" fillId="0" borderId="0" xfId="97" applyFont="1" applyBorder="1" applyAlignment="1" quotePrefix="1">
      <alignment horizontal="right"/>
      <protection/>
    </xf>
    <xf numFmtId="167" fontId="9" fillId="0" borderId="0" xfId="97" applyNumberFormat="1" applyFont="1">
      <alignment/>
      <protection/>
    </xf>
    <xf numFmtId="169" fontId="9" fillId="0" borderId="0" xfId="97" applyNumberFormat="1" applyFont="1">
      <alignment/>
      <protection/>
    </xf>
    <xf numFmtId="166" fontId="9" fillId="0" borderId="0" xfId="95" applyNumberFormat="1" applyFont="1" applyBorder="1">
      <alignment/>
      <protection/>
    </xf>
    <xf numFmtId="0" fontId="11" fillId="0" borderId="0" xfId="98" applyFont="1">
      <alignment/>
      <protection/>
    </xf>
    <xf numFmtId="6" fontId="9" fillId="0" borderId="19" xfId="98" applyNumberFormat="1" applyFont="1" applyBorder="1" applyAlignment="1">
      <alignment horizontal="left"/>
      <protection/>
    </xf>
    <xf numFmtId="0" fontId="9" fillId="0" borderId="0" xfId="98" applyFont="1">
      <alignment/>
      <protection/>
    </xf>
    <xf numFmtId="0" fontId="9" fillId="0" borderId="0" xfId="98" applyFont="1" applyAlignment="1">
      <alignment horizontal="left" indent="1"/>
      <protection/>
    </xf>
    <xf numFmtId="0" fontId="11" fillId="0" borderId="0" xfId="98" applyFont="1" applyAlignment="1">
      <alignment horizontal="left"/>
      <protection/>
    </xf>
    <xf numFmtId="6" fontId="9" fillId="0" borderId="0" xfId="98" applyNumberFormat="1" applyFont="1" applyBorder="1" applyAlignment="1">
      <alignment horizontal="left"/>
      <protection/>
    </xf>
    <xf numFmtId="3" fontId="9" fillId="0" borderId="0" xfId="101" applyNumberFormat="1" applyFont="1" applyFill="1" applyAlignment="1" quotePrefix="1">
      <alignment horizontal="right"/>
      <protection/>
    </xf>
    <xf numFmtId="3" fontId="9" fillId="0" borderId="0" xfId="95" applyNumberFormat="1" applyFont="1" applyFill="1">
      <alignment/>
      <protection/>
    </xf>
    <xf numFmtId="3" fontId="9" fillId="0" borderId="19" xfId="95" applyNumberFormat="1" applyFont="1" applyFill="1" applyBorder="1">
      <alignment/>
      <protection/>
    </xf>
    <xf numFmtId="0" fontId="9" fillId="0" borderId="0" xfId="88" applyFont="1" applyBorder="1" applyAlignment="1">
      <alignment horizontal="left" vertical="center"/>
      <protection/>
    </xf>
    <xf numFmtId="0" fontId="11" fillId="0" borderId="0" xfId="104" applyFont="1">
      <alignment/>
      <protection/>
    </xf>
    <xf numFmtId="0" fontId="8" fillId="0" borderId="0" xfId="101" applyFont="1" applyBorder="1">
      <alignment/>
      <protection/>
    </xf>
    <xf numFmtId="0" fontId="8" fillId="0" borderId="0" xfId="97" applyFont="1">
      <alignment/>
      <protection/>
    </xf>
    <xf numFmtId="3" fontId="9" fillId="0" borderId="0" xfId="91" applyNumberFormat="1" applyFont="1" applyBorder="1" applyAlignment="1" applyProtection="1">
      <alignment horizontal="right"/>
      <protection/>
    </xf>
    <xf numFmtId="3" fontId="11" fillId="0" borderId="0" xfId="91" applyNumberFormat="1" applyFont="1" applyBorder="1" applyAlignment="1" applyProtection="1">
      <alignment horizontal="right"/>
      <protection/>
    </xf>
    <xf numFmtId="0" fontId="9" fillId="0" borderId="0" xfId="91" applyFont="1" applyBorder="1">
      <alignment/>
      <protection/>
    </xf>
    <xf numFmtId="3" fontId="11" fillId="0" borderId="0" xfId="91" applyNumberFormat="1" applyFont="1" applyBorder="1">
      <alignment/>
      <protection/>
    </xf>
    <xf numFmtId="2" fontId="9" fillId="0" borderId="0" xfId="91" applyNumberFormat="1" applyFont="1" applyBorder="1">
      <alignment/>
      <protection/>
    </xf>
    <xf numFmtId="0" fontId="9" fillId="0" borderId="0" xfId="91" applyFont="1" applyBorder="1" applyAlignment="1" applyProtection="1">
      <alignment horizontal="left"/>
      <protection/>
    </xf>
    <xf numFmtId="0" fontId="11" fillId="0" borderId="0" xfId="91" applyFont="1" applyBorder="1" applyAlignment="1" applyProtection="1">
      <alignment horizontal="left"/>
      <protection/>
    </xf>
    <xf numFmtId="0" fontId="11" fillId="0" borderId="0" xfId="91" applyFont="1" applyBorder="1">
      <alignment/>
      <protection/>
    </xf>
    <xf numFmtId="0" fontId="11" fillId="0" borderId="0" xfId="88" applyFont="1" applyBorder="1" applyAlignment="1">
      <alignment wrapText="1"/>
      <protection/>
    </xf>
    <xf numFmtId="3" fontId="9" fillId="0" borderId="0" xfId="88" applyNumberFormat="1" applyFont="1" applyFill="1">
      <alignment/>
      <protection/>
    </xf>
    <xf numFmtId="3" fontId="9" fillId="0" borderId="19" xfId="88" applyNumberFormat="1" applyFont="1" applyFill="1" applyBorder="1">
      <alignment/>
      <protection/>
    </xf>
    <xf numFmtId="3" fontId="9" fillId="0" borderId="0" xfId="88" applyNumberFormat="1" applyFont="1" applyFill="1" applyBorder="1">
      <alignment/>
      <protection/>
    </xf>
    <xf numFmtId="0" fontId="9" fillId="0" borderId="0" xfId="88" applyFont="1" applyFill="1">
      <alignment/>
      <protection/>
    </xf>
    <xf numFmtId="3" fontId="9" fillId="0" borderId="21" xfId="88" applyNumberFormat="1" applyFont="1" applyFill="1" applyBorder="1">
      <alignment/>
      <protection/>
    </xf>
    <xf numFmtId="0" fontId="9" fillId="0" borderId="0" xfId="88" applyFont="1" applyFill="1" applyBorder="1">
      <alignment/>
      <protection/>
    </xf>
    <xf numFmtId="14" fontId="11" fillId="0" borderId="19" xfId="90" applyNumberFormat="1" applyFont="1" applyFill="1" applyBorder="1" applyAlignment="1" quotePrefix="1">
      <alignment horizontal="right"/>
      <protection/>
    </xf>
    <xf numFmtId="3" fontId="9" fillId="0" borderId="20" xfId="88" applyNumberFormat="1" applyFont="1" applyFill="1" applyBorder="1">
      <alignment/>
      <protection/>
    </xf>
    <xf numFmtId="0" fontId="9" fillId="0" borderId="0" xfId="101" applyFont="1" applyFill="1">
      <alignment/>
      <protection/>
    </xf>
    <xf numFmtId="3" fontId="9" fillId="0" borderId="0" xfId="101" applyNumberFormat="1" applyFont="1" applyFill="1" applyAlignment="1">
      <alignment horizontal="right"/>
      <protection/>
    </xf>
    <xf numFmtId="4" fontId="11" fillId="0" borderId="0" xfId="96" applyNumberFormat="1" applyFont="1" applyFill="1" applyBorder="1" applyAlignment="1">
      <alignment horizontal="center"/>
      <protection/>
    </xf>
    <xf numFmtId="168" fontId="11" fillId="0" borderId="0" xfId="88" applyNumberFormat="1" applyFont="1" applyBorder="1" applyAlignment="1">
      <alignment horizontal="right"/>
      <protection/>
    </xf>
    <xf numFmtId="0" fontId="9" fillId="0" borderId="0" xfId="91" applyFont="1" applyFill="1" applyBorder="1" applyAlignment="1" applyProtection="1" quotePrefix="1">
      <alignment horizontal="left"/>
      <protection/>
    </xf>
    <xf numFmtId="14" fontId="11" fillId="0" borderId="0" xfId="91" applyNumberFormat="1" applyFont="1" applyFill="1" applyBorder="1" applyAlignment="1" applyProtection="1" quotePrefix="1">
      <alignment horizontal="right"/>
      <protection/>
    </xf>
    <xf numFmtId="0" fontId="9" fillId="0" borderId="0" xfId="91" applyFont="1" applyFill="1" applyBorder="1">
      <alignment/>
      <protection/>
    </xf>
    <xf numFmtId="0" fontId="11" fillId="0" borderId="0" xfId="91" applyFont="1" applyFill="1" applyBorder="1" applyAlignment="1" applyProtection="1" quotePrefix="1">
      <alignment horizontal="right"/>
      <protection/>
    </xf>
    <xf numFmtId="0" fontId="9" fillId="0" borderId="19" xfId="88" applyFont="1" applyFill="1" applyBorder="1" applyAlignment="1">
      <alignment horizontal="left"/>
      <protection/>
    </xf>
    <xf numFmtId="0" fontId="11" fillId="0" borderId="0" xfId="91" applyFont="1" applyFill="1" applyBorder="1" applyAlignment="1" applyProtection="1">
      <alignment horizontal="left"/>
      <protection/>
    </xf>
    <xf numFmtId="3" fontId="11" fillId="0" borderId="0" xfId="91" applyNumberFormat="1" applyFont="1" applyFill="1" applyBorder="1" applyAlignment="1" applyProtection="1">
      <alignment horizontal="right"/>
      <protection/>
    </xf>
    <xf numFmtId="0" fontId="9" fillId="0" borderId="0" xfId="91" applyFont="1" applyFill="1" applyBorder="1" applyAlignment="1" applyProtection="1">
      <alignment horizontal="left"/>
      <protection/>
    </xf>
    <xf numFmtId="3" fontId="9" fillId="0" borderId="0" xfId="91" applyNumberFormat="1" applyFont="1" applyFill="1" applyBorder="1" applyAlignment="1" applyProtection="1">
      <alignment horizontal="right"/>
      <protection/>
    </xf>
    <xf numFmtId="0" fontId="9" fillId="0" borderId="0" xfId="88" applyFont="1" applyFill="1" applyBorder="1" applyAlignment="1">
      <alignment horizontal="left"/>
      <protection/>
    </xf>
    <xf numFmtId="0" fontId="11" fillId="0" borderId="0" xfId="88" applyFont="1" applyFill="1" applyBorder="1" applyAlignment="1">
      <alignment horizontal="left"/>
      <protection/>
    </xf>
    <xf numFmtId="168" fontId="11" fillId="0" borderId="0" xfId="88" applyNumberFormat="1" applyFont="1" applyFill="1" applyBorder="1" applyAlignment="1">
      <alignment horizontal="right"/>
      <protection/>
    </xf>
    <xf numFmtId="168" fontId="11" fillId="0" borderId="0" xfId="88" applyNumberFormat="1" applyFont="1" applyAlignment="1" quotePrefix="1">
      <alignment horizontal="right"/>
      <protection/>
    </xf>
    <xf numFmtId="168" fontId="9" fillId="0" borderId="19" xfId="88" applyNumberFormat="1" applyFont="1" applyBorder="1" applyAlignment="1">
      <alignment horizontal="right"/>
      <protection/>
    </xf>
    <xf numFmtId="168" fontId="9" fillId="0" borderId="0" xfId="88" applyNumberFormat="1" applyFont="1" applyAlignment="1">
      <alignment horizontal="right"/>
      <protection/>
    </xf>
    <xf numFmtId="168" fontId="11" fillId="0" borderId="0" xfId="88" applyNumberFormat="1" applyFont="1" applyFill="1" applyAlignment="1">
      <alignment horizontal="right"/>
      <protection/>
    </xf>
    <xf numFmtId="168" fontId="9" fillId="0" borderId="0" xfId="88" applyNumberFormat="1" applyFont="1" applyFill="1" applyAlignment="1">
      <alignment horizontal="right"/>
      <protection/>
    </xf>
    <xf numFmtId="168" fontId="9" fillId="0" borderId="19" xfId="88" applyNumberFormat="1" applyFont="1" applyFill="1" applyBorder="1" applyAlignment="1">
      <alignment horizontal="right"/>
      <protection/>
    </xf>
    <xf numFmtId="168" fontId="9" fillId="0" borderId="0" xfId="88" applyNumberFormat="1" applyFont="1" applyFill="1" applyBorder="1" applyAlignment="1">
      <alignment horizontal="right"/>
      <protection/>
    </xf>
    <xf numFmtId="168" fontId="9" fillId="0" borderId="0" xfId="88" applyNumberFormat="1" applyFont="1" applyBorder="1" applyAlignment="1">
      <alignment horizontal="right"/>
      <protection/>
    </xf>
    <xf numFmtId="168" fontId="9" fillId="0" borderId="0" xfId="88" applyNumberFormat="1" applyFont="1" applyAlignment="1" quotePrefix="1">
      <alignment horizontal="right"/>
      <protection/>
    </xf>
    <xf numFmtId="0" fontId="11" fillId="0" borderId="19" xfId="95" applyFont="1" applyFill="1" applyBorder="1" applyAlignment="1" quotePrefix="1">
      <alignment horizontal="right"/>
      <protection/>
    </xf>
    <xf numFmtId="0" fontId="9" fillId="0" borderId="0" xfId="95" applyFont="1" applyFill="1">
      <alignment/>
      <protection/>
    </xf>
    <xf numFmtId="0" fontId="11" fillId="0" borderId="19" xfId="95" applyFont="1" applyFill="1" applyBorder="1" applyAlignment="1">
      <alignment horizontal="right"/>
      <protection/>
    </xf>
    <xf numFmtId="168" fontId="9" fillId="0" borderId="0" xfId="95" applyNumberFormat="1" applyFont="1" applyFill="1">
      <alignment/>
      <protection/>
    </xf>
    <xf numFmtId="168" fontId="9" fillId="0" borderId="19" xfId="95" applyNumberFormat="1" applyFont="1" applyFill="1" applyBorder="1">
      <alignment/>
      <protection/>
    </xf>
    <xf numFmtId="0" fontId="11" fillId="0" borderId="0" xfId="97" applyFont="1" applyBorder="1" applyAlignment="1" quotePrefix="1">
      <alignment horizontal="left"/>
      <protection/>
    </xf>
    <xf numFmtId="0" fontId="11" fillId="0" borderId="0" xfId="97" applyFont="1" applyBorder="1">
      <alignment/>
      <protection/>
    </xf>
    <xf numFmtId="0" fontId="11" fillId="0" borderId="0" xfId="101" applyFont="1" applyFill="1" applyBorder="1">
      <alignment/>
      <protection/>
    </xf>
    <xf numFmtId="168" fontId="9" fillId="0" borderId="0" xfId="99" applyNumberFormat="1" applyFont="1" applyFill="1" applyAlignment="1">
      <alignment horizontal="right"/>
      <protection/>
    </xf>
    <xf numFmtId="3" fontId="9" fillId="0" borderId="0" xfId="97" applyNumberFormat="1" applyFont="1" applyFill="1" applyAlignment="1" quotePrefix="1">
      <alignment horizontal="right"/>
      <protection/>
    </xf>
    <xf numFmtId="0" fontId="11" fillId="0" borderId="0" xfId="97" applyFont="1" applyFill="1">
      <alignment/>
      <protection/>
    </xf>
    <xf numFmtId="3" fontId="9" fillId="0" borderId="0" xfId="97" applyNumberFormat="1" applyFont="1" applyFill="1">
      <alignment/>
      <protection/>
    </xf>
    <xf numFmtId="3" fontId="9" fillId="0" borderId="0" xfId="97" applyNumberFormat="1" applyFont="1" applyFill="1" applyBorder="1">
      <alignment/>
      <protection/>
    </xf>
    <xf numFmtId="3" fontId="9" fillId="0" borderId="19" xfId="97" applyNumberFormat="1" applyFont="1" applyFill="1" applyBorder="1">
      <alignment/>
      <protection/>
    </xf>
    <xf numFmtId="6" fontId="11" fillId="0" borderId="19" xfId="97" applyNumberFormat="1" applyFont="1" applyFill="1" applyBorder="1" applyAlignment="1" quotePrefix="1">
      <alignment horizontal="right"/>
      <protection/>
    </xf>
    <xf numFmtId="0" fontId="9" fillId="0" borderId="0" xfId="97" applyFont="1" applyFill="1" applyBorder="1">
      <alignment/>
      <protection/>
    </xf>
    <xf numFmtId="0" fontId="9" fillId="0" borderId="0" xfId="97" applyFont="1" applyFill="1">
      <alignment/>
      <protection/>
    </xf>
    <xf numFmtId="168" fontId="9" fillId="0" borderId="0" xfId="97" applyNumberFormat="1" applyFont="1" applyFill="1">
      <alignment/>
      <protection/>
    </xf>
    <xf numFmtId="0" fontId="11" fillId="0" borderId="0" xfId="0" applyFont="1" applyAlignment="1">
      <alignment/>
    </xf>
    <xf numFmtId="0" fontId="9" fillId="0" borderId="0" xfId="0" applyFont="1" applyAlignment="1">
      <alignment/>
    </xf>
    <xf numFmtId="0" fontId="9" fillId="0" borderId="0" xfId="0" applyFont="1" applyBorder="1" applyAlignment="1">
      <alignment/>
    </xf>
    <xf numFmtId="3" fontId="9" fillId="0" borderId="0" xfId="95" applyNumberFormat="1" applyFont="1" applyFill="1" applyBorder="1">
      <alignment/>
      <protection/>
    </xf>
    <xf numFmtId="0" fontId="9" fillId="0" borderId="0" xfId="95" applyFont="1" applyFill="1" applyBorder="1">
      <alignment/>
      <protection/>
    </xf>
    <xf numFmtId="3" fontId="11" fillId="0" borderId="0" xfId="97" applyNumberFormat="1" applyFont="1" applyBorder="1">
      <alignment/>
      <protection/>
    </xf>
    <xf numFmtId="0" fontId="8" fillId="0" borderId="0" xfId="0" applyFont="1" applyAlignment="1">
      <alignment/>
    </xf>
    <xf numFmtId="0" fontId="9" fillId="0" borderId="0" xfId="0" applyFont="1" applyBorder="1" applyAlignment="1" quotePrefix="1">
      <alignment horizontal="center"/>
    </xf>
    <xf numFmtId="0" fontId="9" fillId="0" borderId="0" xfId="0" applyFont="1" applyBorder="1" applyAlignment="1">
      <alignment horizontal="right"/>
    </xf>
    <xf numFmtId="0" fontId="9" fillId="0" borderId="19" xfId="0" applyFont="1" applyBorder="1" applyAlignment="1">
      <alignment/>
    </xf>
    <xf numFmtId="3" fontId="11" fillId="0" borderId="0" xfId="88" applyNumberFormat="1" applyFont="1" applyFill="1" applyBorder="1">
      <alignment/>
      <protection/>
    </xf>
    <xf numFmtId="2" fontId="9" fillId="0" borderId="0" xfId="101" applyNumberFormat="1" applyFont="1" applyFill="1" applyAlignment="1">
      <alignment horizontal="right"/>
      <protection/>
    </xf>
    <xf numFmtId="0" fontId="9" fillId="0" borderId="0" xfId="98" applyFont="1" applyFill="1" applyAlignment="1">
      <alignment horizontal="right"/>
      <protection/>
    </xf>
    <xf numFmtId="3" fontId="9" fillId="0" borderId="0" xfId="98" applyNumberFormat="1" applyFont="1" applyFill="1">
      <alignment/>
      <protection/>
    </xf>
    <xf numFmtId="0" fontId="9" fillId="0" borderId="0" xfId="98" applyFont="1" applyFill="1" applyAlignment="1">
      <alignment/>
      <protection/>
    </xf>
    <xf numFmtId="0" fontId="9" fillId="0" borderId="0" xfId="98" applyFont="1" applyFill="1" applyBorder="1" applyAlignment="1" quotePrefix="1">
      <alignment horizontal="right"/>
      <protection/>
    </xf>
    <xf numFmtId="3" fontId="9" fillId="0" borderId="19" xfId="98" applyNumberFormat="1" applyFont="1" applyFill="1" applyBorder="1">
      <alignment/>
      <protection/>
    </xf>
    <xf numFmtId="0" fontId="9" fillId="0" borderId="0" xfId="95" applyFont="1" applyFill="1" applyAlignment="1">
      <alignment horizontal="right"/>
      <protection/>
    </xf>
    <xf numFmtId="168" fontId="9" fillId="0" borderId="19" xfId="99" applyNumberFormat="1" applyFont="1" applyFill="1" applyBorder="1" applyAlignment="1">
      <alignment horizontal="right"/>
      <protection/>
    </xf>
    <xf numFmtId="168" fontId="9" fillId="0" borderId="0" xfId="95" applyNumberFormat="1" applyFont="1" applyFill="1" applyAlignment="1">
      <alignment horizontal="right"/>
      <protection/>
    </xf>
    <xf numFmtId="0" fontId="9" fillId="0" borderId="0" xfId="96" applyFont="1" applyAlignment="1">
      <alignment horizontal="left" wrapText="1" indent="1"/>
      <protection/>
    </xf>
    <xf numFmtId="3" fontId="0" fillId="0" borderId="0" xfId="0" applyNumberFormat="1" applyAlignment="1">
      <alignment/>
    </xf>
    <xf numFmtId="0" fontId="11" fillId="0" borderId="0" xfId="95" applyFont="1" applyFill="1" applyBorder="1" applyAlignment="1" quotePrefix="1">
      <alignment horizontal="right"/>
      <protection/>
    </xf>
    <xf numFmtId="0" fontId="11" fillId="0" borderId="19" xfId="91" applyFont="1" applyFill="1" applyBorder="1" applyAlignment="1" applyProtection="1" quotePrefix="1">
      <alignment horizontal="right"/>
      <protection/>
    </xf>
    <xf numFmtId="3" fontId="9" fillId="0" borderId="0" xfId="88" applyNumberFormat="1" applyFont="1" applyFill="1" applyAlignment="1">
      <alignment horizontal="right"/>
      <protection/>
    </xf>
    <xf numFmtId="3" fontId="9" fillId="0" borderId="19" xfId="88" applyNumberFormat="1" applyFont="1" applyFill="1" applyBorder="1" applyAlignment="1">
      <alignment horizontal="right"/>
      <protection/>
    </xf>
    <xf numFmtId="3" fontId="9" fillId="0" borderId="0" xfId="88" applyNumberFormat="1" applyFont="1" applyFill="1" applyBorder="1" applyAlignment="1">
      <alignment horizontal="right"/>
      <protection/>
    </xf>
    <xf numFmtId="3" fontId="11" fillId="0" borderId="0" xfId="88" applyNumberFormat="1" applyFont="1" applyFill="1" applyBorder="1" applyAlignment="1">
      <alignment horizontal="right"/>
      <protection/>
    </xf>
    <xf numFmtId="2" fontId="9" fillId="0" borderId="0" xfId="88" applyNumberFormat="1" applyFont="1" applyFill="1" applyAlignment="1">
      <alignment horizontal="right"/>
      <protection/>
    </xf>
    <xf numFmtId="0" fontId="9" fillId="0" borderId="0" xfId="96" applyFont="1" applyBorder="1" applyAlignment="1">
      <alignment horizontal="left" indent="1"/>
      <protection/>
    </xf>
    <xf numFmtId="0" fontId="12" fillId="0" borderId="0" xfId="95" applyFont="1" applyFill="1" applyAlignment="1">
      <alignment horizontal="center"/>
      <protection/>
    </xf>
    <xf numFmtId="0" fontId="0" fillId="0" borderId="0" xfId="0" applyFill="1" applyAlignment="1">
      <alignment/>
    </xf>
    <xf numFmtId="0" fontId="11" fillId="0" borderId="19" xfId="98" applyFont="1" applyFill="1" applyBorder="1" applyAlignment="1" quotePrefix="1">
      <alignment horizontal="right"/>
      <protection/>
    </xf>
    <xf numFmtId="0" fontId="9" fillId="0" borderId="0" xfId="95" applyFont="1" applyFill="1" applyAlignment="1">
      <alignment horizontal="left"/>
      <protection/>
    </xf>
    <xf numFmtId="0" fontId="11" fillId="0" borderId="0" xfId="95" applyFont="1" applyFill="1">
      <alignment/>
      <protection/>
    </xf>
    <xf numFmtId="0" fontId="11" fillId="0" borderId="0" xfId="95" applyFont="1" applyFill="1" applyAlignment="1">
      <alignment horizontal="right"/>
      <protection/>
    </xf>
    <xf numFmtId="0" fontId="11" fillId="0" borderId="0" xfId="98" applyFont="1" applyFill="1">
      <alignment/>
      <protection/>
    </xf>
    <xf numFmtId="0" fontId="9" fillId="0" borderId="0" xfId="98" applyFont="1" applyFill="1">
      <alignment/>
      <protection/>
    </xf>
    <xf numFmtId="0" fontId="9" fillId="0" borderId="0" xfId="0" applyFont="1" applyFill="1" applyAlignment="1">
      <alignment/>
    </xf>
    <xf numFmtId="168" fontId="9" fillId="0" borderId="0" xfId="0" applyNumberFormat="1" applyFont="1" applyFill="1" applyAlignment="1">
      <alignment/>
    </xf>
    <xf numFmtId="0" fontId="9" fillId="0" borderId="0" xfId="102" applyFont="1" applyAlignment="1">
      <alignment horizontal="left"/>
      <protection/>
    </xf>
    <xf numFmtId="0" fontId="9" fillId="0" borderId="0" xfId="89" applyFont="1" applyFill="1" applyBorder="1">
      <alignment/>
      <protection/>
    </xf>
    <xf numFmtId="0" fontId="9" fillId="0" borderId="0" xfId="89" applyFont="1" applyFill="1" applyAlignment="1">
      <alignment horizontal="right"/>
      <protection/>
    </xf>
    <xf numFmtId="0" fontId="9" fillId="0" borderId="0" xfId="89" applyFont="1" applyFill="1">
      <alignment/>
      <protection/>
    </xf>
    <xf numFmtId="0" fontId="9" fillId="0" borderId="0" xfId="89" applyFont="1">
      <alignment/>
      <protection/>
    </xf>
    <xf numFmtId="0" fontId="8" fillId="0" borderId="0" xfId="89" applyFont="1" applyFill="1" applyBorder="1">
      <alignment/>
      <protection/>
    </xf>
    <xf numFmtId="0" fontId="8" fillId="0" borderId="0" xfId="89" applyFont="1" applyFill="1" applyAlignment="1">
      <alignment horizontal="right"/>
      <protection/>
    </xf>
    <xf numFmtId="0" fontId="9" fillId="0" borderId="0" xfId="89" applyFont="1" applyBorder="1">
      <alignment/>
      <protection/>
    </xf>
    <xf numFmtId="0" fontId="11" fillId="0" borderId="19" xfId="92" applyFont="1" applyFill="1" applyBorder="1" applyAlignment="1" applyProtection="1" quotePrefix="1">
      <alignment horizontal="right"/>
      <protection/>
    </xf>
    <xf numFmtId="14" fontId="11" fillId="0" borderId="0" xfId="92" applyNumberFormat="1" applyFont="1" applyFill="1" applyBorder="1" applyAlignment="1" applyProtection="1" quotePrefix="1">
      <alignment horizontal="right"/>
      <protection/>
    </xf>
    <xf numFmtId="3" fontId="9" fillId="0" borderId="0" xfId="89" applyNumberFormat="1" applyFont="1" applyFill="1">
      <alignment/>
      <protection/>
    </xf>
    <xf numFmtId="3" fontId="9" fillId="0" borderId="0" xfId="89" applyNumberFormat="1" applyFont="1" applyFill="1" applyBorder="1">
      <alignment/>
      <protection/>
    </xf>
    <xf numFmtId="3" fontId="11" fillId="0" borderId="0" xfId="89" applyNumberFormat="1" applyFont="1" applyFill="1" applyBorder="1">
      <alignment/>
      <protection/>
    </xf>
    <xf numFmtId="0" fontId="9" fillId="0" borderId="0" xfId="92" applyFont="1" applyFill="1" applyBorder="1" applyAlignment="1" applyProtection="1" quotePrefix="1">
      <alignment horizontal="left"/>
      <protection/>
    </xf>
    <xf numFmtId="0" fontId="11" fillId="0" borderId="0" xfId="92" applyFont="1" applyFill="1" applyBorder="1" applyAlignment="1" applyProtection="1">
      <alignment horizontal="left"/>
      <protection/>
    </xf>
    <xf numFmtId="3" fontId="11" fillId="0" borderId="0" xfId="92" applyNumberFormat="1" applyFont="1" applyFill="1" applyBorder="1" applyAlignment="1" applyProtection="1">
      <alignment horizontal="right"/>
      <protection/>
    </xf>
    <xf numFmtId="3" fontId="9" fillId="0" borderId="0" xfId="94" applyNumberFormat="1" applyFont="1" applyFill="1" applyBorder="1">
      <alignment/>
      <protection/>
    </xf>
    <xf numFmtId="3" fontId="9" fillId="0" borderId="19" xfId="94" applyNumberFormat="1" applyFont="1" applyFill="1" applyBorder="1">
      <alignment/>
      <protection/>
    </xf>
    <xf numFmtId="0" fontId="9" fillId="0" borderId="0" xfId="92" applyFont="1" applyFill="1" applyBorder="1" applyAlignment="1" applyProtection="1">
      <alignment horizontal="left"/>
      <protection/>
    </xf>
    <xf numFmtId="3" fontId="9" fillId="0" borderId="0" xfId="92" applyNumberFormat="1" applyFont="1" applyFill="1" applyBorder="1" applyAlignment="1" applyProtection="1">
      <alignment horizontal="right"/>
      <protection/>
    </xf>
    <xf numFmtId="0" fontId="9" fillId="0" borderId="0" xfId="92" applyFont="1" applyBorder="1">
      <alignment/>
      <protection/>
    </xf>
    <xf numFmtId="0" fontId="11" fillId="0" borderId="0" xfId="92" applyFont="1" applyBorder="1" applyAlignment="1" applyProtection="1" quotePrefix="1">
      <alignment horizontal="left"/>
      <protection/>
    </xf>
    <xf numFmtId="3" fontId="11" fillId="0" borderId="0" xfId="92" applyNumberFormat="1" applyFont="1" applyBorder="1" applyAlignment="1" applyProtection="1">
      <alignment horizontal="right"/>
      <protection/>
    </xf>
    <xf numFmtId="2" fontId="9" fillId="0" borderId="0" xfId="92" applyNumberFormat="1" applyFont="1" applyBorder="1">
      <alignment/>
      <protection/>
    </xf>
    <xf numFmtId="0" fontId="9" fillId="0" borderId="0" xfId="102" applyFont="1" applyFill="1" applyAlignment="1">
      <alignment horizontal="left"/>
      <protection/>
    </xf>
    <xf numFmtId="0" fontId="11" fillId="0" borderId="0" xfId="94" applyFont="1" applyFill="1">
      <alignment/>
      <protection/>
    </xf>
    <xf numFmtId="0" fontId="9" fillId="0" borderId="0" xfId="94" applyFont="1" applyFill="1">
      <alignment/>
      <protection/>
    </xf>
    <xf numFmtId="17" fontId="9" fillId="0" borderId="0" xfId="94" applyNumberFormat="1" applyFont="1" applyFill="1" applyBorder="1" applyAlignment="1">
      <alignment horizontal="right" wrapText="1"/>
      <protection/>
    </xf>
    <xf numFmtId="0" fontId="8" fillId="0" borderId="0" xfId="89" applyFont="1" applyFill="1">
      <alignment/>
      <protection/>
    </xf>
    <xf numFmtId="17" fontId="9" fillId="0" borderId="19" xfId="94" applyNumberFormat="1" applyFont="1" applyFill="1" applyBorder="1" applyAlignment="1">
      <alignment horizontal="right" wrapText="1"/>
      <protection/>
    </xf>
    <xf numFmtId="1" fontId="9" fillId="0" borderId="19" xfId="92" applyNumberFormat="1" applyFont="1" applyFill="1" applyBorder="1" applyAlignment="1" applyProtection="1">
      <alignment horizontal="right" wrapText="1"/>
      <protection/>
    </xf>
    <xf numFmtId="17" fontId="11" fillId="0" borderId="0" xfId="94" applyNumberFormat="1" applyFont="1" applyFill="1" applyBorder="1" applyAlignment="1" quotePrefix="1">
      <alignment horizontal="right"/>
      <protection/>
    </xf>
    <xf numFmtId="0" fontId="9" fillId="0" borderId="0" xfId="94" applyFont="1" applyFill="1" applyBorder="1">
      <alignment/>
      <protection/>
    </xf>
    <xf numFmtId="3" fontId="11" fillId="0" borderId="0" xfId="94" applyNumberFormat="1" applyFont="1" applyFill="1">
      <alignment/>
      <protection/>
    </xf>
    <xf numFmtId="3" fontId="9" fillId="0" borderId="0" xfId="94" applyNumberFormat="1" applyFont="1" applyFill="1">
      <alignment/>
      <protection/>
    </xf>
    <xf numFmtId="3" fontId="11" fillId="0" borderId="0" xfId="94" applyNumberFormat="1" applyFont="1" applyFill="1" applyBorder="1">
      <alignment/>
      <protection/>
    </xf>
    <xf numFmtId="0" fontId="9" fillId="0" borderId="19" xfId="94" applyFont="1" applyFill="1" applyBorder="1">
      <alignment/>
      <protection/>
    </xf>
    <xf numFmtId="0" fontId="11" fillId="0" borderId="19" xfId="0" applyFont="1" applyFill="1" applyBorder="1" applyAlignment="1" quotePrefix="1">
      <alignment horizontal="right"/>
    </xf>
    <xf numFmtId="0" fontId="9" fillId="0" borderId="22" xfId="95" applyFont="1" applyFill="1" applyBorder="1">
      <alignment/>
      <protection/>
    </xf>
    <xf numFmtId="0" fontId="11" fillId="0" borderId="22" xfId="95" applyFont="1" applyFill="1" applyBorder="1">
      <alignment/>
      <protection/>
    </xf>
    <xf numFmtId="0" fontId="11" fillId="0" borderId="23" xfId="95" applyFont="1" applyFill="1" applyBorder="1" applyAlignment="1">
      <alignment horizontal="right" wrapText="1"/>
      <protection/>
    </xf>
    <xf numFmtId="0" fontId="11" fillId="0" borderId="19" xfId="95" applyFont="1" applyFill="1" applyBorder="1" applyAlignment="1">
      <alignment horizontal="right" wrapText="1"/>
      <protection/>
    </xf>
    <xf numFmtId="168" fontId="9" fillId="0" borderId="19" xfId="97" applyNumberFormat="1" applyFont="1" applyFill="1" applyBorder="1">
      <alignment/>
      <protection/>
    </xf>
    <xf numFmtId="3" fontId="9" fillId="0" borderId="0" xfId="88" applyNumberFormat="1" applyFont="1" applyFill="1" applyBorder="1" applyAlignment="1">
      <alignment horizontal="left"/>
      <protection/>
    </xf>
    <xf numFmtId="3" fontId="11" fillId="0" borderId="0" xfId="88" applyNumberFormat="1" applyFont="1" applyFill="1" applyBorder="1" applyAlignment="1" quotePrefix="1">
      <alignment horizontal="right"/>
      <protection/>
    </xf>
    <xf numFmtId="0" fontId="11" fillId="0" borderId="0" xfId="88" applyFont="1" applyFill="1" applyBorder="1" applyAlignment="1">
      <alignment wrapText="1"/>
      <protection/>
    </xf>
    <xf numFmtId="0" fontId="8" fillId="0" borderId="0" xfId="88" applyFont="1" applyFill="1">
      <alignment/>
      <protection/>
    </xf>
    <xf numFmtId="0" fontId="9" fillId="0" borderId="0" xfId="88" applyFont="1" applyFill="1" applyBorder="1" applyAlignment="1" quotePrefix="1">
      <alignment horizontal="left"/>
      <protection/>
    </xf>
    <xf numFmtId="0" fontId="10" fillId="0" borderId="0" xfId="88" applyFont="1" applyFill="1">
      <alignment/>
      <protection/>
    </xf>
    <xf numFmtId="0" fontId="9" fillId="0" borderId="0" xfId="101" applyFont="1" applyFill="1" applyAlignment="1">
      <alignment horizontal="left"/>
      <protection/>
    </xf>
    <xf numFmtId="3" fontId="9" fillId="0" borderId="0" xfId="0" applyNumberFormat="1" applyFont="1" applyFill="1" applyAlignment="1">
      <alignment/>
    </xf>
    <xf numFmtId="0" fontId="9" fillId="0" borderId="0" xfId="101" applyFont="1" applyFill="1" applyBorder="1">
      <alignment/>
      <protection/>
    </xf>
    <xf numFmtId="0" fontId="9" fillId="0" borderId="0" xfId="101" applyFont="1" applyFill="1" applyAlignment="1">
      <alignment horizontal="right"/>
      <protection/>
    </xf>
    <xf numFmtId="3" fontId="9" fillId="0" borderId="22" xfId="95" applyNumberFormat="1" applyFont="1" applyFill="1" applyBorder="1">
      <alignment/>
      <protection/>
    </xf>
    <xf numFmtId="3" fontId="9" fillId="0" borderId="0" xfId="99" applyNumberFormat="1" applyFont="1" applyFill="1">
      <alignment/>
      <protection/>
    </xf>
    <xf numFmtId="168" fontId="9" fillId="0" borderId="22" xfId="99" applyNumberFormat="1" applyFont="1" applyFill="1" applyBorder="1">
      <alignment/>
      <protection/>
    </xf>
    <xf numFmtId="3" fontId="9" fillId="0" borderId="0" xfId="99" applyNumberFormat="1" applyFont="1" applyFill="1" applyBorder="1">
      <alignment/>
      <protection/>
    </xf>
    <xf numFmtId="3" fontId="9" fillId="0" borderId="19" xfId="99" applyNumberFormat="1" applyFont="1" applyFill="1" applyBorder="1">
      <alignment/>
      <protection/>
    </xf>
    <xf numFmtId="168" fontId="9" fillId="0" borderId="23" xfId="99" applyNumberFormat="1" applyFont="1" applyFill="1" applyBorder="1">
      <alignment/>
      <protection/>
    </xf>
    <xf numFmtId="0" fontId="11" fillId="0" borderId="19" xfId="97" applyFont="1" applyFill="1" applyBorder="1" applyAlignment="1">
      <alignment horizontal="right"/>
      <protection/>
    </xf>
    <xf numFmtId="3" fontId="11" fillId="0" borderId="0" xfId="97" applyNumberFormat="1" applyFont="1" applyFill="1">
      <alignment/>
      <protection/>
    </xf>
    <xf numFmtId="0" fontId="9" fillId="0" borderId="19" xfId="97" applyFont="1" applyFill="1" applyBorder="1">
      <alignment/>
      <protection/>
    </xf>
    <xf numFmtId="168" fontId="9" fillId="0" borderId="0" xfId="99" applyNumberFormat="1" applyFont="1" applyFill="1">
      <alignment/>
      <protection/>
    </xf>
    <xf numFmtId="167" fontId="9" fillId="0" borderId="0" xfId="97" applyNumberFormat="1" applyFont="1" applyFill="1">
      <alignment/>
      <protection/>
    </xf>
    <xf numFmtId="0" fontId="8" fillId="0" borderId="0" xfId="101" applyFont="1" applyFill="1" applyBorder="1">
      <alignment/>
      <protection/>
    </xf>
    <xf numFmtId="0" fontId="11" fillId="0" borderId="19" xfId="101" applyFont="1" applyFill="1" applyBorder="1" applyAlignment="1" quotePrefix="1">
      <alignment horizontal="right"/>
      <protection/>
    </xf>
    <xf numFmtId="17" fontId="11" fillId="0" borderId="19" xfId="97" applyNumberFormat="1" applyFont="1" applyFill="1" applyBorder="1" applyAlignment="1" quotePrefix="1">
      <alignment horizontal="right"/>
      <protection/>
    </xf>
    <xf numFmtId="0" fontId="11" fillId="0" borderId="0" xfId="0" applyFont="1" applyFill="1" applyAlignment="1">
      <alignment/>
    </xf>
    <xf numFmtId="166" fontId="9" fillId="0" borderId="0" xfId="0" applyNumberFormat="1" applyFont="1" applyFill="1" applyAlignment="1">
      <alignment/>
    </xf>
    <xf numFmtId="3" fontId="9" fillId="0" borderId="0" xfId="94" applyNumberFormat="1" applyFont="1" applyFill="1" applyAlignment="1">
      <alignment/>
      <protection/>
    </xf>
    <xf numFmtId="0" fontId="11" fillId="0" borderId="0" xfId="88" applyFont="1" applyFill="1" applyAlignment="1">
      <alignment horizontal="right" wrapText="1"/>
      <protection/>
    </xf>
    <xf numFmtId="168" fontId="11" fillId="0" borderId="19" xfId="91" applyNumberFormat="1" applyFont="1" applyFill="1" applyBorder="1" applyAlignment="1" applyProtection="1">
      <alignment horizontal="right"/>
      <protection/>
    </xf>
    <xf numFmtId="0" fontId="8" fillId="0" borderId="0" xfId="97" applyFont="1" applyFill="1">
      <alignment/>
      <protection/>
    </xf>
    <xf numFmtId="3" fontId="9" fillId="0" borderId="19" xfId="97" applyNumberFormat="1" applyFont="1" applyBorder="1">
      <alignment/>
      <protection/>
    </xf>
    <xf numFmtId="3" fontId="9" fillId="0" borderId="0" xfId="99" applyNumberFormat="1" applyFont="1">
      <alignment/>
      <protection/>
    </xf>
    <xf numFmtId="3" fontId="13" fillId="0" borderId="0" xfId="95" applyNumberFormat="1" applyFont="1" applyFill="1">
      <alignment/>
      <protection/>
    </xf>
    <xf numFmtId="3" fontId="31" fillId="0" borderId="0" xfId="0" applyNumberFormat="1" applyFont="1" applyFill="1" applyAlignment="1">
      <alignment/>
    </xf>
    <xf numFmtId="3" fontId="31" fillId="0" borderId="0" xfId="0" applyNumberFormat="1" applyFont="1" applyAlignment="1">
      <alignment/>
    </xf>
    <xf numFmtId="0" fontId="31" fillId="0" borderId="0" xfId="0" applyFont="1" applyAlignment="1">
      <alignment/>
    </xf>
    <xf numFmtId="6" fontId="9" fillId="0" borderId="0" xfId="98" applyNumberFormat="1" applyFont="1" applyFill="1" applyBorder="1" applyAlignment="1">
      <alignment horizontal="left"/>
      <protection/>
    </xf>
    <xf numFmtId="0" fontId="9" fillId="0" borderId="0" xfId="99" applyFont="1" applyBorder="1">
      <alignment/>
      <protection/>
    </xf>
    <xf numFmtId="0" fontId="9" fillId="0" borderId="0" xfId="94" applyFont="1" applyFill="1" applyAlignment="1">
      <alignment wrapText="1"/>
      <protection/>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9" fillId="0" borderId="0" xfId="101" applyFont="1" applyFill="1" applyBorder="1" applyAlignment="1">
      <alignment horizontal="right"/>
      <protection/>
    </xf>
    <xf numFmtId="3" fontId="0" fillId="0" borderId="0" xfId="0" applyNumberFormat="1" applyFill="1" applyAlignment="1">
      <alignment/>
    </xf>
    <xf numFmtId="0" fontId="8" fillId="0" borderId="0" xfId="0" applyFont="1" applyFill="1" applyAlignment="1">
      <alignment/>
    </xf>
    <xf numFmtId="166" fontId="11" fillId="0" borderId="0" xfId="101" applyNumberFormat="1" applyFont="1" applyFill="1" applyBorder="1" applyAlignment="1" quotePrefix="1">
      <alignment horizontal="right"/>
      <protection/>
    </xf>
    <xf numFmtId="2" fontId="9" fillId="0" borderId="0" xfId="101" applyNumberFormat="1" applyFont="1" applyFill="1" applyBorder="1" applyAlignment="1" quotePrefix="1">
      <alignment horizontal="right"/>
      <protection/>
    </xf>
    <xf numFmtId="168" fontId="9" fillId="0" borderId="0" xfId="101" applyNumberFormat="1" applyFont="1" applyFill="1" applyBorder="1" applyAlignment="1">
      <alignment horizontal="right"/>
      <protection/>
    </xf>
    <xf numFmtId="2" fontId="9" fillId="0" borderId="0" xfId="101" applyNumberFormat="1" applyFont="1" applyFill="1" applyBorder="1" applyAlignment="1">
      <alignment horizontal="right"/>
      <protection/>
    </xf>
    <xf numFmtId="166" fontId="9" fillId="0" borderId="0" xfId="101" applyNumberFormat="1" applyFont="1" applyFill="1" applyBorder="1" applyAlignment="1">
      <alignment horizontal="right"/>
      <protection/>
    </xf>
    <xf numFmtId="166" fontId="9" fillId="0" borderId="0" xfId="101" applyNumberFormat="1" applyFont="1" applyFill="1" applyBorder="1" applyAlignment="1" quotePrefix="1">
      <alignment horizontal="right"/>
      <protection/>
    </xf>
    <xf numFmtId="3" fontId="9" fillId="0" borderId="0" xfId="101" applyNumberFormat="1" applyFont="1" applyFill="1" applyBorder="1" applyAlignment="1" quotePrefix="1">
      <alignment horizontal="right"/>
      <protection/>
    </xf>
    <xf numFmtId="0" fontId="11" fillId="0" borderId="0" xfId="95" applyFont="1" applyFill="1" applyBorder="1" applyAlignment="1">
      <alignment horizontal="right"/>
      <protection/>
    </xf>
    <xf numFmtId="168" fontId="9" fillId="0" borderId="0" xfId="95" applyNumberFormat="1" applyFont="1" applyFill="1" applyBorder="1">
      <alignment/>
      <protection/>
    </xf>
    <xf numFmtId="0" fontId="11" fillId="0" borderId="0" xfId="97" applyFont="1" applyFill="1" applyBorder="1">
      <alignment/>
      <protection/>
    </xf>
    <xf numFmtId="0" fontId="11" fillId="0" borderId="0" xfId="97" applyFont="1" applyFill="1" applyBorder="1" applyAlignment="1">
      <alignment horizontal="right"/>
      <protection/>
    </xf>
    <xf numFmtId="3" fontId="11" fillId="0" borderId="0" xfId="97" applyNumberFormat="1" applyFont="1" applyFill="1" applyBorder="1">
      <alignment/>
      <protection/>
    </xf>
    <xf numFmtId="0" fontId="11" fillId="0" borderId="0" xfId="98" applyFont="1" applyFill="1" applyBorder="1" applyAlignment="1" quotePrefix="1">
      <alignment horizontal="right"/>
      <protection/>
    </xf>
    <xf numFmtId="0" fontId="9" fillId="0" borderId="0" xfId="98" applyFont="1" applyFill="1" applyBorder="1" applyAlignment="1">
      <alignment horizontal="right"/>
      <protection/>
    </xf>
    <xf numFmtId="3" fontId="9" fillId="0" borderId="0" xfId="98" applyNumberFormat="1" applyFont="1" applyFill="1" applyBorder="1">
      <alignment/>
      <protection/>
    </xf>
    <xf numFmtId="0" fontId="9" fillId="0" borderId="0" xfId="98" applyFont="1" applyFill="1" applyBorder="1" applyAlignment="1">
      <alignment/>
      <protection/>
    </xf>
    <xf numFmtId="3" fontId="9" fillId="0" borderId="0" xfId="89" applyNumberFormat="1" applyFont="1" applyFill="1" applyBorder="1" applyAlignment="1">
      <alignment horizontal="right"/>
      <protection/>
    </xf>
    <xf numFmtId="3" fontId="9" fillId="0" borderId="24" xfId="89" applyNumberFormat="1" applyFont="1" applyFill="1" applyBorder="1" applyAlignment="1">
      <alignment horizontal="right"/>
      <protection/>
    </xf>
    <xf numFmtId="3" fontId="13" fillId="0" borderId="0" xfId="95" applyNumberFormat="1" applyFont="1" applyFill="1" applyBorder="1">
      <alignment/>
      <protection/>
    </xf>
    <xf numFmtId="3" fontId="11" fillId="0" borderId="0" xfId="97" applyNumberFormat="1" applyFont="1">
      <alignment/>
      <protection/>
    </xf>
    <xf numFmtId="168" fontId="9" fillId="0" borderId="0" xfId="101" applyNumberFormat="1" applyFont="1" applyFill="1">
      <alignment/>
      <protection/>
    </xf>
    <xf numFmtId="0" fontId="9" fillId="0" borderId="0" xfId="0" applyFont="1" applyAlignment="1">
      <alignment vertical="top" wrapText="1"/>
    </xf>
    <xf numFmtId="0" fontId="9" fillId="0" borderId="0" xfId="89" applyFont="1" applyFill="1" applyBorder="1" applyAlignment="1">
      <alignment horizontal="right"/>
      <protection/>
    </xf>
    <xf numFmtId="0" fontId="11" fillId="0" borderId="0" xfId="95" applyFont="1" applyFill="1" applyBorder="1">
      <alignment/>
      <protection/>
    </xf>
    <xf numFmtId="0" fontId="11" fillId="0" borderId="0" xfId="95" applyFont="1" applyFill="1" applyBorder="1" applyAlignment="1">
      <alignment horizontal="right" wrapText="1"/>
      <protection/>
    </xf>
    <xf numFmtId="168" fontId="9" fillId="0" borderId="0" xfId="99" applyNumberFormat="1" applyFont="1" applyFill="1" applyBorder="1">
      <alignment/>
      <protection/>
    </xf>
    <xf numFmtId="3" fontId="9" fillId="0" borderId="0" xfId="95" applyNumberFormat="1" applyFont="1" applyBorder="1">
      <alignment/>
      <protection/>
    </xf>
    <xf numFmtId="6" fontId="11" fillId="0" borderId="0" xfId="97" applyNumberFormat="1" applyFont="1" applyFill="1" applyBorder="1" applyAlignment="1" quotePrefix="1">
      <alignment horizontal="right"/>
      <protection/>
    </xf>
    <xf numFmtId="168" fontId="9" fillId="0" borderId="0" xfId="97" applyNumberFormat="1" applyFont="1" applyFill="1" applyBorder="1">
      <alignment/>
      <protection/>
    </xf>
    <xf numFmtId="3" fontId="9" fillId="0" borderId="0" xfId="97" applyNumberFormat="1" applyFont="1" applyFill="1" applyBorder="1" applyAlignment="1" quotePrefix="1">
      <alignment horizontal="right"/>
      <protection/>
    </xf>
    <xf numFmtId="6" fontId="11" fillId="0" borderId="19" xfId="97" applyNumberFormat="1" applyFont="1" applyFill="1" applyBorder="1" applyAlignment="1" quotePrefix="1">
      <alignment horizontal="center"/>
      <protection/>
    </xf>
    <xf numFmtId="6" fontId="11" fillId="0" borderId="19" xfId="98" applyNumberFormat="1" applyFont="1" applyBorder="1" applyAlignment="1">
      <alignment horizontal="right"/>
      <protection/>
    </xf>
    <xf numFmtId="0" fontId="9" fillId="0" borderId="19" xfId="0" applyFont="1" applyFill="1" applyBorder="1" applyAlignment="1">
      <alignment/>
    </xf>
    <xf numFmtId="3" fontId="11" fillId="0" borderId="0" xfId="91" applyNumberFormat="1" applyFont="1" applyBorder="1" applyAlignment="1" applyProtection="1" quotePrefix="1">
      <alignment horizontal="left"/>
      <protection/>
    </xf>
    <xf numFmtId="3" fontId="9" fillId="0" borderId="19" xfId="93" applyNumberFormat="1" applyFont="1" applyFill="1" applyBorder="1">
      <alignment/>
      <protection/>
    </xf>
    <xf numFmtId="3" fontId="9" fillId="0" borderId="0" xfId="89" applyNumberFormat="1" applyFont="1" applyFill="1" applyBorder="1" applyAlignment="1">
      <alignment wrapText="1"/>
      <protection/>
    </xf>
    <xf numFmtId="3" fontId="9" fillId="0" borderId="0" xfId="89" applyNumberFormat="1" applyFont="1" applyFill="1" applyAlignment="1">
      <alignment horizontal="left"/>
      <protection/>
    </xf>
    <xf numFmtId="0" fontId="11" fillId="0" borderId="0" xfId="0" applyFont="1" applyFill="1" applyAlignment="1">
      <alignment horizontal="right" vertical="top" wrapText="1"/>
    </xf>
    <xf numFmtId="3" fontId="9" fillId="0" borderId="0" xfId="0" applyNumberFormat="1" applyFont="1" applyFill="1" applyAlignment="1">
      <alignment horizontal="right" wrapText="1"/>
    </xf>
    <xf numFmtId="3" fontId="9" fillId="0" borderId="19" xfId="0" applyNumberFormat="1" applyFont="1" applyFill="1" applyBorder="1" applyAlignment="1">
      <alignment horizontal="right" wrapText="1"/>
    </xf>
    <xf numFmtId="0" fontId="9" fillId="0" borderId="0" xfId="0" applyFont="1" applyFill="1" applyAlignment="1">
      <alignment horizontal="right" wrapText="1"/>
    </xf>
    <xf numFmtId="3" fontId="9" fillId="0" borderId="0" xfId="98" applyNumberFormat="1" applyFont="1" applyFill="1" applyAlignment="1">
      <alignment horizontal="right"/>
      <protection/>
    </xf>
    <xf numFmtId="3" fontId="9" fillId="0" borderId="0" xfId="98" applyNumberFormat="1" applyFont="1" applyAlignment="1">
      <alignment horizontal="right"/>
      <protection/>
    </xf>
    <xf numFmtId="3" fontId="9" fillId="0" borderId="0" xfId="98" applyNumberFormat="1" applyFont="1" applyAlignment="1">
      <alignment horizontal="left" indent="1"/>
      <protection/>
    </xf>
    <xf numFmtId="3" fontId="9" fillId="0" borderId="0" xfId="98" applyNumberFormat="1" applyFont="1">
      <alignment/>
      <protection/>
    </xf>
    <xf numFmtId="3" fontId="9" fillId="0" borderId="0" xfId="98" applyNumberFormat="1">
      <alignment/>
      <protection/>
    </xf>
    <xf numFmtId="3" fontId="9" fillId="0" borderId="19" xfId="98" applyNumberFormat="1" applyBorder="1">
      <alignment/>
      <protection/>
    </xf>
    <xf numFmtId="3" fontId="9" fillId="0" borderId="0" xfId="0" applyNumberFormat="1" applyFont="1" applyAlignment="1">
      <alignment vertical="top" wrapText="1"/>
    </xf>
    <xf numFmtId="3" fontId="9" fillId="0" borderId="19" xfId="0" applyNumberFormat="1" applyFont="1" applyBorder="1" applyAlignment="1">
      <alignment vertical="top" wrapText="1"/>
    </xf>
    <xf numFmtId="0" fontId="9" fillId="0" borderId="0" xfId="0" applyFont="1" applyAlignment="1">
      <alignment wrapText="1"/>
    </xf>
    <xf numFmtId="0" fontId="0" fillId="0" borderId="0" xfId="0" applyFont="1" applyFill="1" applyAlignment="1">
      <alignment/>
    </xf>
    <xf numFmtId="0" fontId="31" fillId="0" borderId="0" xfId="0" applyFont="1" applyFill="1" applyAlignment="1">
      <alignment horizontal="center"/>
    </xf>
    <xf numFmtId="3" fontId="9" fillId="0" borderId="0" xfId="96" applyNumberFormat="1" applyFont="1" applyFill="1">
      <alignment/>
      <protection/>
    </xf>
    <xf numFmtId="4" fontId="9" fillId="0" borderId="0" xfId="96" applyNumberFormat="1" applyFont="1" applyFill="1">
      <alignment/>
      <protection/>
    </xf>
    <xf numFmtId="0" fontId="9" fillId="0" borderId="0" xfId="97" applyFont="1" applyAlignment="1">
      <alignment horizontal="center"/>
      <protection/>
    </xf>
    <xf numFmtId="0" fontId="12" fillId="0" borderId="0" xfId="98" applyFont="1" applyAlignment="1">
      <alignment horizontal="center"/>
      <protection/>
    </xf>
    <xf numFmtId="0" fontId="9" fillId="0" borderId="0" xfId="103" applyFont="1" applyAlignment="1">
      <alignment horizontal="left"/>
      <protection/>
    </xf>
    <xf numFmtId="14" fontId="11" fillId="0" borderId="19" xfId="91" applyNumberFormat="1" applyFont="1" applyFill="1" applyBorder="1" applyAlignment="1" applyProtection="1" quotePrefix="1">
      <alignment horizontal="right"/>
      <protection/>
    </xf>
    <xf numFmtId="3" fontId="11" fillId="0" borderId="0" xfId="88" applyNumberFormat="1" applyFont="1" applyFill="1" applyAlignment="1">
      <alignment horizontal="right"/>
      <protection/>
    </xf>
    <xf numFmtId="3" fontId="9" fillId="0" borderId="0" xfId="88" applyNumberFormat="1" applyFont="1" applyBorder="1" applyAlignment="1">
      <alignment horizontal="right"/>
      <protection/>
    </xf>
    <xf numFmtId="3" fontId="9" fillId="0" borderId="19" xfId="88" applyNumberFormat="1" applyFont="1" applyBorder="1" applyAlignment="1">
      <alignment horizontal="right"/>
      <protection/>
    </xf>
    <xf numFmtId="3" fontId="11" fillId="0" borderId="0" xfId="88" applyNumberFormat="1" applyFont="1" applyAlignment="1" quotePrefix="1">
      <alignment horizontal="right"/>
      <protection/>
    </xf>
    <xf numFmtId="3" fontId="9" fillId="0" borderId="0" xfId="88" applyNumberFormat="1" applyFont="1" applyAlignment="1" quotePrefix="1">
      <alignment horizontal="right"/>
      <protection/>
    </xf>
    <xf numFmtId="3" fontId="9" fillId="0" borderId="0" xfId="88" applyNumberFormat="1" applyFont="1" applyAlignment="1">
      <alignment horizontal="right"/>
      <protection/>
    </xf>
    <xf numFmtId="3" fontId="11" fillId="0" borderId="0" xfId="88" applyNumberFormat="1" applyFont="1" applyBorder="1" applyAlignment="1">
      <alignment horizontal="right"/>
      <protection/>
    </xf>
    <xf numFmtId="3" fontId="11" fillId="0" borderId="0" xfId="88" applyNumberFormat="1" applyFont="1" applyFill="1" applyAlignment="1">
      <alignment horizontal="right" wrapText="1"/>
      <protection/>
    </xf>
    <xf numFmtId="4" fontId="9" fillId="0" borderId="0" xfId="88" applyNumberFormat="1" applyFont="1" applyFill="1" applyAlignment="1">
      <alignment horizontal="right"/>
      <protection/>
    </xf>
    <xf numFmtId="4" fontId="9" fillId="0" borderId="0" xfId="88" applyNumberFormat="1" applyFont="1" applyFill="1">
      <alignment/>
      <protection/>
    </xf>
    <xf numFmtId="3" fontId="9" fillId="0" borderId="0" xfId="93" applyNumberFormat="1" applyFont="1" applyFill="1" applyAlignment="1">
      <alignment wrapText="1"/>
      <protection/>
    </xf>
    <xf numFmtId="3" fontId="9" fillId="0" borderId="19" xfId="93" applyNumberFormat="1" applyFont="1" applyFill="1" applyBorder="1" applyAlignment="1">
      <alignment wrapText="1"/>
      <protection/>
    </xf>
    <xf numFmtId="3" fontId="9" fillId="0" borderId="19" xfId="93" applyNumberFormat="1" applyFont="1" applyFill="1" applyBorder="1" applyAlignment="1">
      <alignment horizontal="left" wrapText="1" indent="1"/>
      <protection/>
    </xf>
    <xf numFmtId="0" fontId="11" fillId="0" borderId="0" xfId="89" applyFont="1" applyFill="1">
      <alignment/>
      <protection/>
    </xf>
    <xf numFmtId="0" fontId="11" fillId="0" borderId="0" xfId="89" applyFont="1" applyBorder="1" applyAlignment="1">
      <alignment wrapText="1"/>
      <protection/>
    </xf>
    <xf numFmtId="0" fontId="9" fillId="0" borderId="0" xfId="93" applyFont="1" applyFill="1" applyBorder="1">
      <alignment/>
      <protection/>
    </xf>
    <xf numFmtId="0" fontId="11" fillId="0" borderId="24" xfId="89" applyFont="1" applyBorder="1" applyAlignment="1">
      <alignment wrapText="1"/>
      <protection/>
    </xf>
    <xf numFmtId="0" fontId="11" fillId="0" borderId="0" xfId="89" applyFont="1" applyAlignment="1">
      <alignment horizontal="left"/>
      <protection/>
    </xf>
    <xf numFmtId="0" fontId="9" fillId="0" borderId="0" xfId="89" applyFont="1" applyAlignment="1">
      <alignment horizontal="left"/>
      <protection/>
    </xf>
    <xf numFmtId="0" fontId="8" fillId="0" borderId="0" xfId="89" applyFont="1">
      <alignment/>
      <protection/>
    </xf>
    <xf numFmtId="0" fontId="8" fillId="0" borderId="0" xfId="89" applyFont="1" applyFill="1" applyAlignment="1">
      <alignment horizontal="center"/>
      <protection/>
    </xf>
    <xf numFmtId="0" fontId="11" fillId="0" borderId="0" xfId="89" applyFont="1">
      <alignment/>
      <protection/>
    </xf>
    <xf numFmtId="0" fontId="11" fillId="0" borderId="0" xfId="89" applyFont="1" applyFill="1" applyAlignment="1">
      <alignment horizontal="center"/>
      <protection/>
    </xf>
    <xf numFmtId="0" fontId="11" fillId="0" borderId="0" xfId="89" applyFont="1" applyFill="1" applyBorder="1" applyAlignment="1">
      <alignment horizontal="center"/>
      <protection/>
    </xf>
    <xf numFmtId="3" fontId="32" fillId="0" borderId="0" xfId="89" applyNumberFormat="1" applyFont="1" applyFill="1" applyBorder="1">
      <alignment/>
      <protection/>
    </xf>
    <xf numFmtId="0" fontId="32" fillId="0" borderId="0" xfId="89" applyFont="1">
      <alignment/>
      <protection/>
    </xf>
    <xf numFmtId="0" fontId="12" fillId="0" borderId="0" xfId="89" applyFont="1" applyFill="1" applyAlignment="1">
      <alignment horizontal="center"/>
      <protection/>
    </xf>
    <xf numFmtId="0" fontId="12" fillId="0" borderId="0" xfId="89" applyFont="1" applyAlignment="1">
      <alignment horizontal="center"/>
      <protection/>
    </xf>
    <xf numFmtId="3" fontId="9" fillId="0" borderId="0" xfId="88" applyNumberFormat="1" applyFont="1" applyFill="1" applyAlignment="1">
      <alignment horizontal="center"/>
      <protection/>
    </xf>
    <xf numFmtId="0" fontId="9" fillId="0" borderId="0" xfId="88" applyFont="1" applyFill="1" applyAlignment="1">
      <alignment horizontal="center"/>
      <protection/>
    </xf>
    <xf numFmtId="168" fontId="9" fillId="0" borderId="19" xfId="0" applyNumberFormat="1" applyFont="1" applyFill="1" applyBorder="1" applyAlignment="1">
      <alignment/>
    </xf>
    <xf numFmtId="0" fontId="33" fillId="0" borderId="0" xfId="0" applyFont="1" applyFill="1" applyAlignment="1">
      <alignment horizontal="center"/>
    </xf>
    <xf numFmtId="3" fontId="9" fillId="0" borderId="19" xfId="96" applyNumberFormat="1" applyFont="1" applyFill="1" applyBorder="1">
      <alignment/>
      <protection/>
    </xf>
    <xf numFmtId="3" fontId="11" fillId="0" borderId="0" xfId="96" applyNumberFormat="1" applyFont="1" applyFill="1">
      <alignment/>
      <protection/>
    </xf>
    <xf numFmtId="3" fontId="9" fillId="0" borderId="0" xfId="96" applyNumberFormat="1" applyFont="1" applyFill="1" applyBorder="1">
      <alignment/>
      <protection/>
    </xf>
    <xf numFmtId="10" fontId="9" fillId="0" borderId="0" xfId="96" applyNumberFormat="1" applyFont="1" applyFill="1">
      <alignment/>
      <protection/>
    </xf>
    <xf numFmtId="3" fontId="10" fillId="0" borderId="0" xfId="97" applyNumberFormat="1" applyFont="1" applyFill="1">
      <alignment/>
      <protection/>
    </xf>
    <xf numFmtId="3" fontId="31" fillId="0" borderId="0" xfId="0" applyNumberFormat="1" applyFont="1" applyFill="1" applyAlignment="1">
      <alignment/>
    </xf>
    <xf numFmtId="3" fontId="9" fillId="0" borderId="0" xfId="0" applyNumberFormat="1" applyFont="1" applyAlignment="1">
      <alignment horizontal="right"/>
    </xf>
    <xf numFmtId="3" fontId="9" fillId="0" borderId="19" xfId="98" applyNumberFormat="1" applyFont="1" applyBorder="1">
      <alignment/>
      <protection/>
    </xf>
    <xf numFmtId="0" fontId="9" fillId="0" borderId="19" xfId="98" applyFont="1" applyBorder="1">
      <alignment/>
      <protection/>
    </xf>
    <xf numFmtId="0" fontId="11" fillId="0" borderId="0" xfId="98" applyFont="1" applyFill="1" applyAlignment="1">
      <alignment horizontal="center"/>
      <protection/>
    </xf>
    <xf numFmtId="0" fontId="9" fillId="0" borderId="0" xfId="98" applyFont="1" applyFill="1" applyBorder="1">
      <alignment/>
      <protection/>
    </xf>
    <xf numFmtId="0" fontId="9" fillId="0" borderId="0" xfId="98" applyFont="1" applyAlignment="1">
      <alignment horizontal="right"/>
      <protection/>
    </xf>
    <xf numFmtId="0" fontId="9" fillId="0" borderId="19" xfId="98" applyFont="1" applyFill="1" applyBorder="1">
      <alignment/>
      <protection/>
    </xf>
    <xf numFmtId="0" fontId="9" fillId="0" borderId="0" xfId="98" applyFont="1" applyAlignment="1">
      <alignment wrapText="1"/>
      <protection/>
    </xf>
    <xf numFmtId="0" fontId="0" fillId="0" borderId="0" xfId="87" applyFont="1">
      <alignment/>
      <protection/>
    </xf>
    <xf numFmtId="0" fontId="9" fillId="0" borderId="0" xfId="91" applyFont="1" applyAlignment="1" applyProtection="1">
      <alignment horizontal="left"/>
      <protection/>
    </xf>
    <xf numFmtId="0" fontId="9" fillId="0" borderId="19" xfId="91" applyFont="1" applyBorder="1" applyAlignment="1" applyProtection="1">
      <alignment horizontal="left"/>
      <protection/>
    </xf>
    <xf numFmtId="0" fontId="11" fillId="0" borderId="0" xfId="91" applyFont="1" applyAlignment="1" applyProtection="1">
      <alignment horizontal="left"/>
      <protection/>
    </xf>
    <xf numFmtId="0" fontId="11" fillId="0" borderId="0" xfId="88" applyFont="1" applyAlignment="1">
      <alignment horizontal="center"/>
      <protection/>
    </xf>
    <xf numFmtId="3" fontId="9" fillId="0" borderId="0" xfId="91" applyNumberFormat="1" applyFont="1" applyBorder="1" applyAlignment="1" applyProtection="1">
      <alignment horizontal="left"/>
      <protection/>
    </xf>
    <xf numFmtId="0" fontId="9" fillId="0" borderId="0" xfId="88" applyFont="1" applyAlignment="1">
      <alignment wrapText="1"/>
      <protection/>
    </xf>
    <xf numFmtId="0" fontId="9" fillId="0" borderId="0" xfId="0" applyFont="1" applyAlignment="1">
      <alignment horizontal="left" wrapText="1" indent="1"/>
    </xf>
    <xf numFmtId="0" fontId="9" fillId="0" borderId="19" xfId="0" applyFont="1" applyBorder="1" applyAlignment="1">
      <alignment horizontal="left" wrapText="1" indent="1"/>
    </xf>
    <xf numFmtId="0" fontId="9" fillId="0" borderId="19" xfId="88" applyFont="1" applyBorder="1" applyAlignment="1" quotePrefix="1">
      <alignment horizontal="left" wrapText="1" indent="1"/>
      <protection/>
    </xf>
    <xf numFmtId="0" fontId="9" fillId="0" borderId="0" xfId="90" applyFont="1" applyBorder="1">
      <alignment/>
      <protection/>
    </xf>
    <xf numFmtId="0" fontId="9" fillId="0" borderId="19" xfId="89" applyFont="1" applyBorder="1">
      <alignment/>
      <protection/>
    </xf>
    <xf numFmtId="0" fontId="9" fillId="0" borderId="0" xfId="88" applyFont="1" applyFill="1" applyBorder="1" applyAlignment="1" quotePrefix="1">
      <alignment horizontal="center"/>
      <protection/>
    </xf>
    <xf numFmtId="0" fontId="9" fillId="0" borderId="0" xfId="88" applyFont="1" applyFill="1" applyBorder="1" applyAlignment="1">
      <alignment horizontal="center"/>
      <protection/>
    </xf>
    <xf numFmtId="0" fontId="6" fillId="0" borderId="0" xfId="94" applyFont="1" applyFill="1">
      <alignment/>
      <protection/>
    </xf>
    <xf numFmtId="0" fontId="6" fillId="0" borderId="0" xfId="94" applyFont="1" applyFill="1" applyBorder="1">
      <alignment/>
      <protection/>
    </xf>
    <xf numFmtId="3" fontId="6" fillId="0" borderId="0" xfId="94" applyNumberFormat="1" applyFont="1" applyFill="1">
      <alignment/>
      <protection/>
    </xf>
    <xf numFmtId="0" fontId="6" fillId="0" borderId="0" xfId="94" applyFont="1" applyFill="1" applyAlignment="1">
      <alignment/>
      <protection/>
    </xf>
    <xf numFmtId="0" fontId="9" fillId="0" borderId="0" xfId="0" applyFont="1" applyFill="1" applyBorder="1" applyAlignment="1">
      <alignment wrapText="1"/>
    </xf>
    <xf numFmtId="0" fontId="0" fillId="0" borderId="0" xfId="101" applyFont="1">
      <alignment/>
      <protection/>
    </xf>
    <xf numFmtId="0" fontId="11" fillId="0" borderId="0" xfId="101" applyFont="1" applyBorder="1" applyAlignment="1">
      <alignment horizontal="center"/>
      <protection/>
    </xf>
    <xf numFmtId="0" fontId="0" fillId="0" borderId="19" xfId="101" applyFont="1" applyBorder="1">
      <alignment/>
      <protection/>
    </xf>
    <xf numFmtId="166" fontId="1" fillId="0" borderId="0" xfId="101" applyNumberFormat="1" applyFont="1" applyAlignment="1">
      <alignment horizontal="right"/>
      <protection/>
    </xf>
    <xf numFmtId="0" fontId="0" fillId="0" borderId="0" xfId="101" applyFont="1" applyFill="1">
      <alignment/>
      <protection/>
    </xf>
    <xf numFmtId="0" fontId="9" fillId="0" borderId="0" xfId="96" applyFont="1" applyAlignment="1">
      <alignment wrapText="1"/>
      <protection/>
    </xf>
    <xf numFmtId="0" fontId="9" fillId="0" borderId="19" xfId="96" applyFont="1" applyBorder="1">
      <alignment/>
      <protection/>
    </xf>
    <xf numFmtId="4" fontId="9" fillId="0" borderId="0" xfId="96" applyNumberFormat="1" applyFont="1" applyFill="1" applyAlignment="1">
      <alignment horizontal="center"/>
      <protection/>
    </xf>
    <xf numFmtId="3" fontId="9" fillId="0" borderId="0" xfId="96" applyNumberFormat="1" applyFont="1">
      <alignment/>
      <protection/>
    </xf>
    <xf numFmtId="0" fontId="34" fillId="0" borderId="0" xfId="97" applyFont="1">
      <alignment/>
      <protection/>
    </xf>
    <xf numFmtId="0" fontId="34" fillId="0" borderId="0" xfId="95" applyFont="1">
      <alignment/>
      <protection/>
    </xf>
    <xf numFmtId="0" fontId="11" fillId="0" borderId="23" xfId="95" applyFont="1" applyFill="1" applyBorder="1" applyAlignment="1">
      <alignment horizontal="right"/>
      <protection/>
    </xf>
    <xf numFmtId="0" fontId="32" fillId="0" borderId="0" xfId="99" applyFont="1">
      <alignment/>
      <protection/>
    </xf>
    <xf numFmtId="0" fontId="32" fillId="0" borderId="0" xfId="99" applyFont="1" applyAlignment="1">
      <alignment wrapText="1"/>
      <protection/>
    </xf>
    <xf numFmtId="0" fontId="32" fillId="0" borderId="19" xfId="99" applyFont="1" applyBorder="1">
      <alignment/>
      <protection/>
    </xf>
    <xf numFmtId="0" fontId="32" fillId="0" borderId="0" xfId="95" applyFont="1">
      <alignment/>
      <protection/>
    </xf>
    <xf numFmtId="0" fontId="32" fillId="0" borderId="19" xfId="97" applyFont="1" applyBorder="1">
      <alignment/>
      <protection/>
    </xf>
    <xf numFmtId="0" fontId="32" fillId="0" borderId="0" xfId="97" applyFont="1">
      <alignment/>
      <protection/>
    </xf>
    <xf numFmtId="0" fontId="32" fillId="0" borderId="0" xfId="97" applyFont="1" applyBorder="1">
      <alignment/>
      <protection/>
    </xf>
    <xf numFmtId="0" fontId="9" fillId="0" borderId="0" xfId="95" applyFont="1" applyFill="1" applyAlignment="1">
      <alignment horizontal="center"/>
      <protection/>
    </xf>
    <xf numFmtId="3" fontId="9" fillId="0" borderId="22" xfId="99" applyNumberFormat="1" applyFont="1" applyFill="1" applyBorder="1">
      <alignment/>
      <protection/>
    </xf>
    <xf numFmtId="3" fontId="9" fillId="0" borderId="23" xfId="99" applyNumberFormat="1" applyFont="1" applyFill="1" applyBorder="1">
      <alignment/>
      <protection/>
    </xf>
    <xf numFmtId="0" fontId="9" fillId="0" borderId="19" xfId="95" applyFont="1" applyFill="1" applyBorder="1">
      <alignment/>
      <protection/>
    </xf>
    <xf numFmtId="0" fontId="9" fillId="0" borderId="19" xfId="95" applyFont="1" applyBorder="1">
      <alignment/>
      <protection/>
    </xf>
    <xf numFmtId="3" fontId="11" fillId="0" borderId="19" xfId="97" applyNumberFormat="1" applyFont="1" applyFill="1" applyBorder="1">
      <alignment/>
      <protection/>
    </xf>
    <xf numFmtId="0" fontId="9" fillId="0" borderId="0" xfId="99" applyFont="1" applyAlignment="1">
      <alignment wrapText="1"/>
      <protection/>
    </xf>
    <xf numFmtId="0" fontId="9" fillId="0" borderId="0" xfId="99" applyFont="1" applyBorder="1" applyAlignment="1">
      <alignment wrapText="1"/>
      <protection/>
    </xf>
    <xf numFmtId="0" fontId="11" fillId="0" borderId="0" xfId="97" applyFont="1" applyAlignment="1">
      <alignment horizontal="left"/>
      <protection/>
    </xf>
    <xf numFmtId="0" fontId="9" fillId="0" borderId="0" xfId="95" applyFont="1" applyAlignment="1">
      <alignment wrapText="1"/>
      <protection/>
    </xf>
    <xf numFmtId="0" fontId="9" fillId="0" borderId="0" xfId="104" applyFont="1">
      <alignment/>
      <protection/>
    </xf>
    <xf numFmtId="0" fontId="9" fillId="0" borderId="0" xfId="104" applyFont="1" applyAlignment="1">
      <alignment horizontal="left" indent="1"/>
      <protection/>
    </xf>
    <xf numFmtId="0" fontId="9" fillId="0" borderId="0" xfId="88" applyFont="1" applyAlignment="1">
      <alignment horizontal="center"/>
      <protection/>
    </xf>
    <xf numFmtId="3" fontId="9" fillId="0" borderId="0" xfId="104" applyNumberFormat="1" applyFont="1" applyFill="1">
      <alignment/>
      <protection/>
    </xf>
    <xf numFmtId="3" fontId="9" fillId="0" borderId="0" xfId="104" applyNumberFormat="1" applyFont="1" applyFill="1" applyBorder="1">
      <alignment/>
      <protection/>
    </xf>
    <xf numFmtId="3" fontId="9" fillId="0" borderId="0" xfId="104" applyNumberFormat="1" applyFont="1">
      <alignment/>
      <protection/>
    </xf>
    <xf numFmtId="0" fontId="0" fillId="0" borderId="0" xfId="0" applyFont="1" applyAlignment="1">
      <alignment vertical="center"/>
    </xf>
    <xf numFmtId="0" fontId="9" fillId="0" borderId="0" xfId="104" applyFont="1" applyBorder="1">
      <alignment/>
      <protection/>
    </xf>
    <xf numFmtId="0" fontId="9" fillId="0" borderId="0" xfId="98" applyFont="1" applyFill="1" applyAlignment="1">
      <alignment horizontal="left" indent="1"/>
      <protection/>
    </xf>
    <xf numFmtId="0" fontId="9" fillId="0" borderId="19" xfId="0" applyFont="1" applyBorder="1" applyAlignment="1">
      <alignment wrapText="1"/>
    </xf>
    <xf numFmtId="0" fontId="9" fillId="0" borderId="0" xfId="101" applyFont="1" applyFill="1" applyAlignment="1">
      <alignment horizontal="left" wrapText="1"/>
      <protection/>
    </xf>
    <xf numFmtId="0" fontId="9" fillId="0" borderId="0" xfId="98" applyFont="1" applyAlignment="1">
      <alignment wrapText="1"/>
      <protection/>
    </xf>
    <xf numFmtId="0" fontId="0" fillId="0" borderId="0" xfId="0" applyFont="1" applyAlignment="1">
      <alignment/>
    </xf>
    <xf numFmtId="0" fontId="9" fillId="0" borderId="0" xfId="0" applyFont="1" applyAlignment="1">
      <alignment wrapText="1"/>
    </xf>
  </cellXfs>
  <cellStyles count="113">
    <cellStyle name="Normal" xfId="0"/>
    <cellStyle name="20 % - Aksentti1" xfId="15"/>
    <cellStyle name="20 % - Aksentti2" xfId="16"/>
    <cellStyle name="20 % - Aksentti3" xfId="17"/>
    <cellStyle name="20 % - Aksentti4" xfId="18"/>
    <cellStyle name="20 % - Aksentti5" xfId="19"/>
    <cellStyle name="20 % - Aksentti6" xfId="20"/>
    <cellStyle name="20% - Accent1" xfId="21"/>
    <cellStyle name="20% - Accent2" xfId="22"/>
    <cellStyle name="20% - Accent3" xfId="23"/>
    <cellStyle name="20% - Accent4" xfId="24"/>
    <cellStyle name="20% - Accent5" xfId="25"/>
    <cellStyle name="20% - Accent6" xfId="26"/>
    <cellStyle name="40 % - Aksentti1" xfId="27"/>
    <cellStyle name="40 % - Aksentti2" xfId="28"/>
    <cellStyle name="40 % - Aksentti3" xfId="29"/>
    <cellStyle name="40 % - Aksentti4" xfId="30"/>
    <cellStyle name="40 % - Aksentti5" xfId="31"/>
    <cellStyle name="40 % - Aksentti6" xfId="32"/>
    <cellStyle name="40% - Accent1" xfId="33"/>
    <cellStyle name="40% - Accent2" xfId="34"/>
    <cellStyle name="40% - Accent3" xfId="35"/>
    <cellStyle name="40% - Accent4" xfId="36"/>
    <cellStyle name="40% - Accent5" xfId="37"/>
    <cellStyle name="40% - Accent6" xfId="38"/>
    <cellStyle name="60 % - Aksentti1" xfId="39"/>
    <cellStyle name="60 % - Aksentti2" xfId="40"/>
    <cellStyle name="60 % - Aksentti3" xfId="41"/>
    <cellStyle name="60 % - Aksentti4" xfId="42"/>
    <cellStyle name="60 % - Aksentti5" xfId="43"/>
    <cellStyle name="60 % - Aksentti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ksentti1" xfId="57"/>
    <cellStyle name="Aksentti2" xfId="58"/>
    <cellStyle name="Aksentti3" xfId="59"/>
    <cellStyle name="Aksentti4" xfId="60"/>
    <cellStyle name="Aksentti5" xfId="61"/>
    <cellStyle name="Aksentti6" xfId="62"/>
    <cellStyle name="Followed Hyperlink" xfId="63"/>
    <cellStyle name="Bad" xfId="64"/>
    <cellStyle name="Calculation" xfId="65"/>
    <cellStyle name="Check Cell" xfId="66"/>
    <cellStyle name="Comma [0]_Sheet10" xfId="67"/>
    <cellStyle name="Comma_Sheet10" xfId="68"/>
    <cellStyle name="Currency [0]_Sheet10" xfId="69"/>
    <cellStyle name="Currency_Sheet10" xfId="70"/>
    <cellStyle name="Explanatory Text" xfId="71"/>
    <cellStyle name="Good" xfId="72"/>
    <cellStyle name="Heading 1" xfId="73"/>
    <cellStyle name="Heading 2" xfId="74"/>
    <cellStyle name="Heading 3" xfId="75"/>
    <cellStyle name="Heading 4" xfId="76"/>
    <cellStyle name="Huomautus" xfId="77"/>
    <cellStyle name="Huono" xfId="78"/>
    <cellStyle name="Hyperlink" xfId="79"/>
    <cellStyle name="Hyvä" xfId="80"/>
    <cellStyle name="Input" xfId="81"/>
    <cellStyle name="Laskenta" xfId="82"/>
    <cellStyle name="Linked Cell" xfId="83"/>
    <cellStyle name="Linkitetty solu" xfId="84"/>
    <cellStyle name="Neutraali" xfId="85"/>
    <cellStyle name="Neutral" xfId="86"/>
    <cellStyle name="Normaali 2" xfId="87"/>
    <cellStyle name="Normaali_1001 L&amp;T OYJ VUOSIKERTOMUS 2003" xfId="88"/>
    <cellStyle name="Normaali_1001 L&amp;T OYJ VUOSIKERTOMUS 2003_IAS1_laskelmat malli" xfId="89"/>
    <cellStyle name="Normaali_IFRS TASE" xfId="90"/>
    <cellStyle name="Normaali_IFRS- TULOSLASKELMA MALLIT" xfId="91"/>
    <cellStyle name="Normaali_IFRS- TULOSLASKELMA MALLIT_IAS1_laskelmat malli" xfId="92"/>
    <cellStyle name="Normaali_LTKASSAVIRTA2000" xfId="93"/>
    <cellStyle name="Normaali_LTKASSAVIRTA2000_IAS1_laskelmat malli" xfId="94"/>
    <cellStyle name="Normaali_MATLIIKEV" xfId="95"/>
    <cellStyle name="Normaali_OYJRAHLASKELMA" xfId="96"/>
    <cellStyle name="Normaali_PROFORMA092001" xfId="97"/>
    <cellStyle name="Normaali_PÖRSSI Q1 2006" xfId="98"/>
    <cellStyle name="Normaali_pörssi062000" xfId="99"/>
    <cellStyle name="Normaali_rahlaskVUOSIKERT" xfId="100"/>
    <cellStyle name="Normaali_Tunnusluvut032000" xfId="101"/>
    <cellStyle name="Normaali_Tunnusluvut032000_IAS1_laskelmat malli" xfId="102"/>
    <cellStyle name="Normaali_Tunnusluvut032000_IAS1_laskelmat malli 2" xfId="103"/>
    <cellStyle name="Normaali_Verot" xfId="104"/>
    <cellStyle name="Normal_Sheet10" xfId="105"/>
    <cellStyle name="Note" xfId="106"/>
    <cellStyle name="Otsikko" xfId="107"/>
    <cellStyle name="Otsikko 1" xfId="108"/>
    <cellStyle name="Otsikko 2" xfId="109"/>
    <cellStyle name="Otsikko 3" xfId="110"/>
    <cellStyle name="Otsikko 4" xfId="111"/>
    <cellStyle name="Output" xfId="112"/>
    <cellStyle name="Comma" xfId="113"/>
    <cellStyle name="Comma [0]" xfId="114"/>
    <cellStyle name="Percent" xfId="115"/>
    <cellStyle name="Selittävä teksti" xfId="116"/>
    <cellStyle name="Summa" xfId="117"/>
    <cellStyle name="Syöttö" xfId="118"/>
    <cellStyle name="Tarkistussolu" xfId="119"/>
    <cellStyle name="Title" xfId="120"/>
    <cellStyle name="Total" xfId="121"/>
    <cellStyle name="Tulostus" xfId="122"/>
    <cellStyle name="Currency" xfId="123"/>
    <cellStyle name="Currency [0]" xfId="124"/>
    <cellStyle name="Warning Text" xfId="125"/>
    <cellStyle name="Varoitusteksti" xfId="1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IFRS%20TILINP&#196;&#196;T&#214;KSET\12%202005\OV%20JA%20MUUT%20VEL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cel\PROFORMAJAKO\PF%20200109\ESTIM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nelj&#228;nneksitt&#228;in%20ilman%20nimenmuutoskuluj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alousosasto\IFRS-KONSERNILASKENTA_Laura%20Aarnio\tp2009\032009\Virrat%20kiinteist&#246;%20ja%20ppa-arvo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nelj&#228;nneksitt&#228;in%20ilman%20nimenmuutoskuluj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alousosasto\kirjanpito\LAURA,%20JAANA,%20NINA%20KONSERNILASKENTA_Laura%20Sillantaka\tp2006\122006\TASEKIRJAAN%20LIITTYVI&#196;%20TY&#214;PAPEREITA\Varaukse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IFRS%20TILINP&#196;&#196;T&#214;KSET\12%202005\OV%20JA%20MUUT%20VEL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alousosasto\IFRS-projekti_L.Aarnio\Uudet%20IFRS-standardit%202009\TEMP\nelj&#228;nneksitt&#228;in%20ilman%20nimenmuutoskulu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TEST ESTIMAT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ul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raukset laskeminen"/>
      <sheetName val="26. VARAUKSET"/>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OV JA MUUT VELAT"/>
      <sheetName val="LASKELM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NELJÄNNEKSITTÄIN VERSIO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zoomScalePageLayoutView="0" workbookViewId="0" topLeftCell="A1">
      <selection activeCell="A1" sqref="A1"/>
    </sheetView>
  </sheetViews>
  <sheetFormatPr defaultColWidth="9.140625" defaultRowHeight="12.75"/>
  <cols>
    <col min="1" max="1" width="42.140625" style="2" customWidth="1"/>
    <col min="2" max="3" width="10.140625" style="2" customWidth="1"/>
    <col min="4" max="5" width="10.421875" style="2" customWidth="1"/>
    <col min="6" max="7" width="9.140625" style="2" customWidth="1"/>
    <col min="8" max="8" width="26.00390625" style="2" customWidth="1"/>
    <col min="9" max="16384" width="9.140625" style="2" customWidth="1"/>
  </cols>
  <sheetData>
    <row r="1" spans="1:5" ht="12.75">
      <c r="A1" s="173" t="s">
        <v>5</v>
      </c>
      <c r="B1" s="173"/>
      <c r="C1" s="173"/>
      <c r="D1" s="173"/>
      <c r="E1" s="317"/>
    </row>
    <row r="2" ht="12.75">
      <c r="E2" s="365"/>
    </row>
    <row r="3" spans="1:5" ht="15.75">
      <c r="A3" s="1" t="s">
        <v>31</v>
      </c>
      <c r="B3" s="1"/>
      <c r="C3" s="1"/>
      <c r="D3" s="1"/>
      <c r="E3" s="1"/>
    </row>
    <row r="4" spans="1:5" ht="12.75">
      <c r="A4" s="4"/>
      <c r="B4" s="4"/>
      <c r="C4" s="369"/>
      <c r="D4" s="4"/>
      <c r="E4" s="369"/>
    </row>
    <row r="5" spans="1:5" ht="12.75">
      <c r="A5" s="61" t="s">
        <v>32</v>
      </c>
      <c r="B5" s="156" t="s">
        <v>22</v>
      </c>
      <c r="C5" s="156" t="s">
        <v>20</v>
      </c>
      <c r="D5" s="244" t="s">
        <v>54</v>
      </c>
      <c r="E5" s="318" t="s">
        <v>27</v>
      </c>
    </row>
    <row r="6" spans="1:5" ht="12.75">
      <c r="A6" s="365"/>
      <c r="B6" s="87"/>
      <c r="C6" s="87"/>
      <c r="D6" s="110"/>
      <c r="E6" s="110"/>
    </row>
    <row r="7" spans="1:10" s="85" customFormat="1" ht="12.75">
      <c r="A7" s="4" t="s">
        <v>33</v>
      </c>
      <c r="B7" s="143">
        <v>171286</v>
      </c>
      <c r="C7" s="143">
        <v>159474</v>
      </c>
      <c r="D7" s="109">
        <f>(B7-C7)/C7*100</f>
        <v>7.406850019438906</v>
      </c>
      <c r="E7" s="143">
        <v>652130</v>
      </c>
      <c r="H7" s="94"/>
      <c r="I7" s="95"/>
      <c r="J7" s="87"/>
    </row>
    <row r="8" spans="4:10" s="85" customFormat="1" ht="12.75">
      <c r="D8" s="110"/>
      <c r="E8" s="157"/>
      <c r="H8" s="96"/>
      <c r="I8" s="97"/>
      <c r="J8" s="87"/>
    </row>
    <row r="9" spans="1:10" s="85" customFormat="1" ht="12.75">
      <c r="A9" s="6" t="s">
        <v>34</v>
      </c>
      <c r="B9" s="83">
        <v>-159711</v>
      </c>
      <c r="C9" s="83">
        <v>-146658</v>
      </c>
      <c r="D9" s="111">
        <f>(B9-C9)/C9*100</f>
        <v>8.900298654011374</v>
      </c>
      <c r="E9" s="83">
        <v>-584152</v>
      </c>
      <c r="H9" s="99"/>
      <c r="I9" s="100"/>
      <c r="J9" s="87"/>
    </row>
    <row r="10" spans="4:10" s="85" customFormat="1" ht="12.75">
      <c r="D10" s="110"/>
      <c r="E10" s="157"/>
      <c r="H10" s="101"/>
      <c r="I10" s="102"/>
      <c r="J10" s="87"/>
    </row>
    <row r="11" spans="1:10" s="85" customFormat="1" ht="12.75">
      <c r="A11" s="4" t="s">
        <v>35</v>
      </c>
      <c r="B11" s="143">
        <f>B7+B9</f>
        <v>11575</v>
      </c>
      <c r="C11" s="143">
        <f>C7+C9</f>
        <v>12816</v>
      </c>
      <c r="D11" s="109">
        <f>(B11-C11)/C11*100</f>
        <v>-9.683208489388266</v>
      </c>
      <c r="E11" s="319">
        <v>67978</v>
      </c>
      <c r="H11" s="99"/>
      <c r="I11" s="100"/>
      <c r="J11" s="87"/>
    </row>
    <row r="12" spans="4:10" s="85" customFormat="1" ht="12.75">
      <c r="D12" s="110"/>
      <c r="E12" s="157"/>
      <c r="H12" s="99"/>
      <c r="I12" s="100"/>
      <c r="J12" s="87"/>
    </row>
    <row r="13" spans="1:10" s="85" customFormat="1" ht="12.75">
      <c r="A13" s="7" t="s">
        <v>36</v>
      </c>
      <c r="B13" s="157">
        <v>548</v>
      </c>
      <c r="C13" s="157">
        <v>680</v>
      </c>
      <c r="D13" s="110">
        <f>(B13-C13)/C13*100</f>
        <v>-19.411764705882355</v>
      </c>
      <c r="E13" s="157">
        <v>3038</v>
      </c>
      <c r="H13" s="101"/>
      <c r="I13" s="102"/>
      <c r="J13" s="87"/>
    </row>
    <row r="14" spans="1:10" s="85" customFormat="1" ht="12.75">
      <c r="A14" s="366" t="s">
        <v>37</v>
      </c>
      <c r="B14" s="157">
        <v>-4091</v>
      </c>
      <c r="C14" s="157">
        <v>-3796</v>
      </c>
      <c r="D14" s="110">
        <f>(B14-C14)/C14*100</f>
        <v>7.771338250790305</v>
      </c>
      <c r="E14" s="157">
        <v>-15217</v>
      </c>
      <c r="H14" s="101"/>
      <c r="I14" s="102"/>
      <c r="J14" s="87"/>
    </row>
    <row r="15" spans="1:10" s="85" customFormat="1" ht="12.75">
      <c r="A15" s="78" t="s">
        <v>38</v>
      </c>
      <c r="B15" s="157">
        <v>-3008</v>
      </c>
      <c r="C15" s="157">
        <v>-2966</v>
      </c>
      <c r="D15" s="110">
        <f>(B15-C15)/C15*100</f>
        <v>1.416048550236008</v>
      </c>
      <c r="E15" s="157">
        <v>-11408</v>
      </c>
      <c r="H15" s="96"/>
      <c r="I15" s="102"/>
      <c r="J15" s="87"/>
    </row>
    <row r="16" spans="1:10" s="85" customFormat="1" ht="12.75">
      <c r="A16" s="8" t="s">
        <v>39</v>
      </c>
      <c r="B16" s="159">
        <v>-91</v>
      </c>
      <c r="C16" s="159">
        <v>-270</v>
      </c>
      <c r="D16" s="112">
        <f>(B16-C16)/C16*100</f>
        <v>-66.2962962962963</v>
      </c>
      <c r="E16" s="159">
        <v>-1733</v>
      </c>
      <c r="G16" s="82"/>
      <c r="H16" s="99"/>
      <c r="I16" s="100"/>
      <c r="J16" s="87"/>
    </row>
    <row r="17" spans="1:10" s="85" customFormat="1" ht="12.75">
      <c r="A17" s="103" t="s">
        <v>40</v>
      </c>
      <c r="B17" s="159"/>
      <c r="C17" s="159"/>
      <c r="D17" s="112"/>
      <c r="E17" s="159">
        <v>-5677</v>
      </c>
      <c r="G17" s="82"/>
      <c r="H17" s="99"/>
      <c r="I17" s="100"/>
      <c r="J17" s="87"/>
    </row>
    <row r="18" spans="1:10" s="85" customFormat="1" ht="12.75">
      <c r="A18" s="98" t="s">
        <v>41</v>
      </c>
      <c r="B18" s="158"/>
      <c r="C18" s="158"/>
      <c r="D18" s="111"/>
      <c r="E18" s="158">
        <v>-11384</v>
      </c>
      <c r="G18" s="82"/>
      <c r="H18" s="99"/>
      <c r="I18" s="100"/>
      <c r="J18" s="87"/>
    </row>
    <row r="19" spans="1:10" s="85" customFormat="1" ht="12.75">
      <c r="A19" s="103"/>
      <c r="D19" s="112"/>
      <c r="E19" s="159"/>
      <c r="H19" s="99"/>
      <c r="I19" s="100"/>
      <c r="J19" s="87"/>
    </row>
    <row r="20" spans="1:10" s="85" customFormat="1" ht="12.75">
      <c r="A20" s="104" t="s">
        <v>42</v>
      </c>
      <c r="B20" s="160">
        <f>SUM(B11:B18)</f>
        <v>4933</v>
      </c>
      <c r="C20" s="160">
        <f>SUM(C11:C18)</f>
        <v>6464</v>
      </c>
      <c r="D20" s="105">
        <f>(B20-C20)/C20*100</f>
        <v>-23.685024752475247</v>
      </c>
      <c r="E20" s="160">
        <v>25597</v>
      </c>
      <c r="G20" s="82"/>
      <c r="H20" s="101"/>
      <c r="I20" s="102"/>
      <c r="J20" s="87"/>
    </row>
    <row r="21" spans="1:10" ht="12.75">
      <c r="A21" s="104"/>
      <c r="D21" s="113"/>
      <c r="E21" s="320"/>
      <c r="H21" s="78"/>
      <c r="I21" s="73"/>
      <c r="J21" s="19"/>
    </row>
    <row r="22" spans="1:10" ht="12.75">
      <c r="A22" s="78" t="s">
        <v>43</v>
      </c>
      <c r="B22" s="159">
        <v>355</v>
      </c>
      <c r="C22" s="159">
        <v>299</v>
      </c>
      <c r="D22" s="113">
        <f>(B22-C22)/C22*100</f>
        <v>18.729096989966553</v>
      </c>
      <c r="E22" s="320">
        <v>1041</v>
      </c>
      <c r="G22" s="5"/>
      <c r="H22" s="75"/>
      <c r="I22" s="75"/>
      <c r="J22" s="19"/>
    </row>
    <row r="23" spans="1:10" ht="12.75">
      <c r="A23" s="367" t="s">
        <v>44</v>
      </c>
      <c r="B23" s="158">
        <v>-1315</v>
      </c>
      <c r="C23" s="158">
        <v>-1363</v>
      </c>
      <c r="D23" s="107">
        <f>(B23-C23)/C23*100</f>
        <v>-3.521643433602348</v>
      </c>
      <c r="E23" s="321">
        <v>-5644</v>
      </c>
      <c r="F23" s="5"/>
      <c r="G23" s="5"/>
      <c r="H23" s="294"/>
      <c r="I23" s="74"/>
      <c r="J23" s="19"/>
    </row>
    <row r="24" spans="4:10" ht="12.75">
      <c r="D24" s="113"/>
      <c r="E24" s="320"/>
      <c r="G24" s="5"/>
      <c r="H24" s="370"/>
      <c r="I24" s="73"/>
      <c r="J24" s="19"/>
    </row>
    <row r="25" spans="1:10" ht="12.75">
      <c r="A25" s="368" t="s">
        <v>45</v>
      </c>
      <c r="B25" s="217">
        <f>SUM(B20:B23)</f>
        <v>3973</v>
      </c>
      <c r="C25" s="217">
        <f>SUM(C20:C23)</f>
        <v>5400</v>
      </c>
      <c r="D25" s="106">
        <f>(B25-C25)/C25*100</f>
        <v>-26.425925925925924</v>
      </c>
      <c r="E25" s="322">
        <v>20994</v>
      </c>
      <c r="H25" s="79"/>
      <c r="I25" s="74"/>
      <c r="J25" s="19"/>
    </row>
    <row r="26" spans="1:10" ht="12.75">
      <c r="A26" s="10"/>
      <c r="D26" s="114"/>
      <c r="E26" s="323"/>
      <c r="H26" s="80"/>
      <c r="I26" s="74"/>
      <c r="J26" s="19"/>
    </row>
    <row r="27" spans="1:10" ht="12.75">
      <c r="A27" s="6" t="s">
        <v>46</v>
      </c>
      <c r="B27" s="158">
        <v>-1209</v>
      </c>
      <c r="C27" s="158">
        <v>-1404</v>
      </c>
      <c r="D27" s="107">
        <f>(B27-C27)/C27*100</f>
        <v>-13.88888888888889</v>
      </c>
      <c r="E27" s="321">
        <v>-4030</v>
      </c>
      <c r="G27" s="5"/>
      <c r="H27" s="9"/>
      <c r="I27" s="76"/>
      <c r="J27" s="19"/>
    </row>
    <row r="28" spans="2:10" ht="12.75">
      <c r="B28" s="216"/>
      <c r="C28" s="216"/>
      <c r="D28" s="108"/>
      <c r="E28" s="324"/>
      <c r="H28" s="8"/>
      <c r="I28" s="76"/>
      <c r="J28" s="19"/>
    </row>
    <row r="29" spans="1:10" ht="12.75">
      <c r="A29" s="11" t="s">
        <v>47</v>
      </c>
      <c r="B29" s="143">
        <f>SUM(B25:B28)</f>
        <v>2764</v>
      </c>
      <c r="C29" s="143">
        <f>SUM(C25:C28)</f>
        <v>3996</v>
      </c>
      <c r="D29" s="93">
        <f>(B29-C29)/C29*100</f>
        <v>-30.83083083083083</v>
      </c>
      <c r="E29" s="325">
        <v>16964</v>
      </c>
      <c r="H29" s="19"/>
      <c r="I29" s="76"/>
      <c r="J29" s="19"/>
    </row>
    <row r="30" spans="1:10" ht="12.75">
      <c r="A30" s="7"/>
      <c r="B30" s="216"/>
      <c r="C30" s="216"/>
      <c r="D30" s="157"/>
      <c r="E30" s="157"/>
      <c r="H30" s="81"/>
      <c r="I30" s="75"/>
      <c r="J30" s="19"/>
    </row>
    <row r="31" spans="1:10" ht="12.75">
      <c r="A31" s="12" t="s">
        <v>48</v>
      </c>
      <c r="D31" s="157"/>
      <c r="E31" s="157"/>
      <c r="H31" s="19"/>
      <c r="I31" s="77"/>
      <c r="J31" s="19"/>
    </row>
    <row r="32" spans="1:10" ht="12.75">
      <c r="A32" s="7" t="s">
        <v>49</v>
      </c>
      <c r="B32" s="157">
        <f>B29-B33</f>
        <v>2769</v>
      </c>
      <c r="C32" s="157">
        <f>C29-C33</f>
        <v>3994</v>
      </c>
      <c r="D32" s="157"/>
      <c r="E32" s="157">
        <v>16960</v>
      </c>
      <c r="G32" s="5"/>
      <c r="H32" s="19"/>
      <c r="I32" s="77"/>
      <c r="J32" s="19"/>
    </row>
    <row r="33" spans="1:10" ht="12.75">
      <c r="A33" s="2" t="s">
        <v>50</v>
      </c>
      <c r="B33" s="157">
        <v>-5</v>
      </c>
      <c r="C33" s="157">
        <v>2</v>
      </c>
      <c r="D33" s="157"/>
      <c r="E33" s="157">
        <v>4</v>
      </c>
      <c r="H33" s="19"/>
      <c r="I33" s="19"/>
      <c r="J33" s="19"/>
    </row>
    <row r="34" spans="1:5" ht="12.75">
      <c r="A34" s="7"/>
      <c r="B34" s="218"/>
      <c r="C34" s="218"/>
      <c r="D34" s="243"/>
      <c r="E34" s="326"/>
    </row>
    <row r="35" spans="1:5" ht="25.5">
      <c r="A35" s="13" t="s">
        <v>51</v>
      </c>
      <c r="B35" s="85"/>
      <c r="C35" s="85"/>
      <c r="D35" s="161"/>
      <c r="E35" s="157"/>
    </row>
    <row r="36" spans="1:5" ht="12.75">
      <c r="A36" s="2" t="s">
        <v>52</v>
      </c>
      <c r="B36" s="161">
        <v>0.07</v>
      </c>
      <c r="C36" s="161">
        <v>0.1</v>
      </c>
      <c r="D36" s="93"/>
      <c r="E36" s="327">
        <v>0.44</v>
      </c>
    </row>
    <row r="37" spans="1:5" ht="12.75">
      <c r="A37" s="2" t="s">
        <v>53</v>
      </c>
      <c r="B37" s="161">
        <v>0.07</v>
      </c>
      <c r="C37" s="161">
        <v>0.1</v>
      </c>
      <c r="D37" s="93"/>
      <c r="E37" s="328">
        <v>0.44</v>
      </c>
    </row>
    <row r="38" spans="2:5" ht="12.75">
      <c r="B38" s="85"/>
      <c r="C38" s="85"/>
      <c r="D38" s="85"/>
      <c r="E38" s="82"/>
    </row>
    <row r="39" spans="2:5" ht="12.75">
      <c r="B39" s="85"/>
      <c r="C39" s="85"/>
      <c r="D39" s="85"/>
      <c r="E39" s="85"/>
    </row>
    <row r="40" ht="12.75">
      <c r="E40" s="365"/>
    </row>
  </sheetData>
  <sheetProtection/>
  <printOptions/>
  <pageMargins left="0.99" right="0.27" top="0.984251968503937" bottom="0" header="0.79" footer="0.4921259845"/>
  <pageSetup fitToHeight="7" fitToWidth="1" horizontalDpi="1200" verticalDpi="1200" orientation="portrait" paperSize="9" scale="90" r:id="rId1"/>
</worksheet>
</file>

<file path=xl/worksheets/sheet10.xml><?xml version="1.0" encoding="utf-8"?>
<worksheet xmlns="http://schemas.openxmlformats.org/spreadsheetml/2006/main" xmlns:r="http://schemas.openxmlformats.org/officeDocument/2006/relationships">
  <dimension ref="A1:L41"/>
  <sheetViews>
    <sheetView zoomScalePageLayoutView="0" workbookViewId="0" topLeftCell="A1">
      <selection activeCell="A1" sqref="A1"/>
    </sheetView>
  </sheetViews>
  <sheetFormatPr defaultColWidth="9.140625" defaultRowHeight="12.75"/>
  <cols>
    <col min="1" max="1" width="38.8515625" style="0" customWidth="1"/>
    <col min="2" max="3" width="10.57421875" style="0" customWidth="1"/>
    <col min="4" max="4" width="10.57421875" style="164" customWidth="1"/>
    <col min="5" max="5" width="10.57421875" style="0" customWidth="1"/>
  </cols>
  <sheetData>
    <row r="1" spans="1:4" ht="12.75">
      <c r="A1" s="35" t="s">
        <v>6</v>
      </c>
      <c r="B1" s="35"/>
      <c r="C1" s="35"/>
      <c r="D1" s="131"/>
    </row>
    <row r="2" spans="1:4" ht="12.75">
      <c r="A2" s="38"/>
      <c r="B2" s="39"/>
      <c r="C2" s="39"/>
      <c r="D2" s="116"/>
    </row>
    <row r="3" spans="1:4" ht="12.75">
      <c r="A3" s="38" t="s">
        <v>220</v>
      </c>
      <c r="B3" s="39"/>
      <c r="C3" s="39"/>
      <c r="D3" s="116"/>
    </row>
    <row r="4" spans="1:5" ht="12.75">
      <c r="A4" s="39"/>
      <c r="B4" s="167"/>
      <c r="C4" s="163"/>
      <c r="D4" s="163"/>
      <c r="E4" s="164"/>
    </row>
    <row r="5" spans="1:5" ht="12.75">
      <c r="A5" s="61" t="s">
        <v>32</v>
      </c>
      <c r="B5" s="115" t="s">
        <v>22</v>
      </c>
      <c r="C5" s="115" t="s">
        <v>20</v>
      </c>
      <c r="D5" s="115" t="s">
        <v>27</v>
      </c>
      <c r="E5" s="155"/>
    </row>
    <row r="6" spans="1:5" ht="12.75">
      <c r="A6" s="39"/>
      <c r="B6" s="116"/>
      <c r="C6" s="116"/>
      <c r="D6" s="116"/>
      <c r="E6" s="137"/>
    </row>
    <row r="7" spans="1:7" ht="12.75">
      <c r="A7" s="43" t="s">
        <v>221</v>
      </c>
      <c r="B7" s="67">
        <v>144489</v>
      </c>
      <c r="C7" s="67">
        <v>142681</v>
      </c>
      <c r="D7" s="67">
        <v>142681</v>
      </c>
      <c r="E7" s="136"/>
      <c r="G7" s="154"/>
    </row>
    <row r="8" spans="1:6" ht="12.75">
      <c r="A8" s="43" t="s">
        <v>222</v>
      </c>
      <c r="B8" s="67">
        <v>566</v>
      </c>
      <c r="C8" s="67">
        <v>3894</v>
      </c>
      <c r="D8" s="67">
        <v>22859</v>
      </c>
      <c r="E8" s="279"/>
      <c r="F8" s="154"/>
    </row>
    <row r="9" spans="1:5" ht="12.75">
      <c r="A9" s="43" t="s">
        <v>223</v>
      </c>
      <c r="B9" s="67">
        <v>621</v>
      </c>
      <c r="C9" s="67">
        <v>884</v>
      </c>
      <c r="D9" s="67">
        <v>2646</v>
      </c>
      <c r="E9" s="136"/>
    </row>
    <row r="10" spans="1:7" ht="12.75">
      <c r="A10" s="43" t="s">
        <v>224</v>
      </c>
      <c r="B10" s="67">
        <v>-10</v>
      </c>
      <c r="C10" s="67">
        <v>-1</v>
      </c>
      <c r="D10" s="67">
        <v>-18</v>
      </c>
      <c r="E10" s="136"/>
      <c r="F10" s="154"/>
      <c r="G10" s="154"/>
    </row>
    <row r="11" spans="1:7" ht="12.75">
      <c r="A11" s="43" t="s">
        <v>225</v>
      </c>
      <c r="B11" s="67">
        <v>-2121</v>
      </c>
      <c r="C11" s="67">
        <v>-2408</v>
      </c>
      <c r="D11" s="67">
        <v>-23865</v>
      </c>
      <c r="E11" s="136"/>
      <c r="G11" s="154"/>
    </row>
    <row r="12" spans="1:7" ht="12.75">
      <c r="A12" s="43" t="s">
        <v>226</v>
      </c>
      <c r="B12" s="67"/>
      <c r="C12" s="67"/>
      <c r="D12" s="67"/>
      <c r="E12" s="136"/>
      <c r="F12" s="154"/>
      <c r="G12" s="250"/>
    </row>
    <row r="13" spans="1:7" ht="12.75">
      <c r="A13" s="46" t="s">
        <v>227</v>
      </c>
      <c r="B13" s="68">
        <v>85</v>
      </c>
      <c r="C13" s="68">
        <v>98</v>
      </c>
      <c r="D13" s="68">
        <v>186</v>
      </c>
      <c r="E13" s="136"/>
      <c r="G13" s="250"/>
    </row>
    <row r="14" spans="1:8" ht="12.75">
      <c r="A14" s="39" t="s">
        <v>228</v>
      </c>
      <c r="B14" s="67">
        <f>SUM(B7:B13)</f>
        <v>143630</v>
      </c>
      <c r="C14" s="67">
        <f>SUM(C7:C13)</f>
        <v>145148</v>
      </c>
      <c r="D14" s="67">
        <f>SUM(D7:D13)</f>
        <v>144489</v>
      </c>
      <c r="E14" s="136"/>
      <c r="F14" s="154"/>
      <c r="G14" s="250"/>
      <c r="H14" s="251"/>
    </row>
    <row r="15" spans="1:7" ht="12.75">
      <c r="A15" s="39"/>
      <c r="B15" s="248"/>
      <c r="C15" s="248"/>
      <c r="D15" s="248"/>
      <c r="E15" s="164"/>
      <c r="F15" s="154"/>
      <c r="G15" s="250"/>
    </row>
    <row r="16" spans="1:8" ht="12.75">
      <c r="A16" s="38" t="s">
        <v>229</v>
      </c>
      <c r="B16" s="164"/>
      <c r="C16" s="164"/>
      <c r="E16" s="164"/>
      <c r="F16" s="251"/>
      <c r="G16" s="250"/>
      <c r="H16" s="250"/>
    </row>
    <row r="17" spans="1:8" ht="12.75">
      <c r="A17" s="39"/>
      <c r="B17" s="167"/>
      <c r="C17" s="167"/>
      <c r="D17" s="163"/>
      <c r="E17" s="164"/>
      <c r="F17" s="251"/>
      <c r="G17" s="250"/>
      <c r="H17" s="251"/>
    </row>
    <row r="18" spans="1:8" ht="12.75">
      <c r="A18" s="61" t="s">
        <v>32</v>
      </c>
      <c r="B18" s="115" t="str">
        <f>+B5</f>
        <v>1-3/2012</v>
      </c>
      <c r="C18" s="115" t="str">
        <f>+C5</f>
        <v>1-3/2011</v>
      </c>
      <c r="D18" s="115" t="str">
        <f>+D5</f>
        <v>1-12/2011</v>
      </c>
      <c r="E18" s="155"/>
      <c r="F18" s="251"/>
      <c r="G18" s="250"/>
      <c r="H18" s="250"/>
    </row>
    <row r="19" spans="1:8" ht="12.75">
      <c r="A19" s="39"/>
      <c r="B19" s="116"/>
      <c r="C19" s="116"/>
      <c r="D19" s="116"/>
      <c r="E19" s="137"/>
      <c r="F19" s="251"/>
      <c r="G19" s="250"/>
      <c r="H19" s="251"/>
    </row>
    <row r="20" spans="1:8" ht="12.75">
      <c r="A20" s="43" t="s">
        <v>221</v>
      </c>
      <c r="B20" s="67">
        <v>207522</v>
      </c>
      <c r="C20" s="67">
        <v>200700</v>
      </c>
      <c r="D20" s="67">
        <v>200700</v>
      </c>
      <c r="E20" s="136"/>
      <c r="F20" s="250"/>
      <c r="G20" s="250"/>
      <c r="H20" s="250"/>
    </row>
    <row r="21" spans="1:9" ht="12.75">
      <c r="A21" s="43" t="s">
        <v>222</v>
      </c>
      <c r="B21" s="67">
        <v>515</v>
      </c>
      <c r="C21" s="67">
        <v>1693</v>
      </c>
      <c r="D21" s="67">
        <v>4441</v>
      </c>
      <c r="E21" s="136"/>
      <c r="F21" s="250"/>
      <c r="G21" s="251"/>
      <c r="H21" s="251"/>
      <c r="I21" s="154"/>
    </row>
    <row r="22" spans="1:7" ht="12.75">
      <c r="A22" s="43" t="s">
        <v>223</v>
      </c>
      <c r="B22" s="67">
        <v>9772</v>
      </c>
      <c r="C22" s="67">
        <v>6397</v>
      </c>
      <c r="D22" s="67">
        <v>40616</v>
      </c>
      <c r="E22" s="136"/>
      <c r="F22" s="154"/>
      <c r="G22" s="250"/>
    </row>
    <row r="23" spans="1:12" ht="12.75">
      <c r="A23" s="43" t="s">
        <v>224</v>
      </c>
      <c r="B23" s="67">
        <v>-199</v>
      </c>
      <c r="C23" s="67">
        <v>-58</v>
      </c>
      <c r="D23" s="67">
        <v>-477</v>
      </c>
      <c r="E23" s="136"/>
      <c r="F23" s="154"/>
      <c r="G23" s="250"/>
      <c r="H23" s="154"/>
      <c r="I23" s="154"/>
      <c r="L23" s="154"/>
    </row>
    <row r="24" spans="1:9" ht="12.75">
      <c r="A24" s="43" t="s">
        <v>230</v>
      </c>
      <c r="B24" s="67">
        <v>-8705</v>
      </c>
      <c r="C24" s="67">
        <v>-8160</v>
      </c>
      <c r="D24" s="67">
        <v>-37683</v>
      </c>
      <c r="E24" s="136"/>
      <c r="F24" s="154"/>
      <c r="G24" s="250"/>
      <c r="I24" s="154"/>
    </row>
    <row r="25" spans="1:8" ht="12.75">
      <c r="A25" s="43" t="s">
        <v>226</v>
      </c>
      <c r="B25" s="67"/>
      <c r="C25" s="67"/>
      <c r="D25" s="67"/>
      <c r="E25" s="136"/>
      <c r="F25" s="154"/>
      <c r="H25" s="154"/>
    </row>
    <row r="26" spans="1:7" ht="12.75">
      <c r="A26" s="46" t="s">
        <v>227</v>
      </c>
      <c r="B26" s="68">
        <v>400</v>
      </c>
      <c r="C26" s="68">
        <v>50</v>
      </c>
      <c r="D26" s="68">
        <v>-75</v>
      </c>
      <c r="E26" s="136"/>
      <c r="F26" s="154"/>
      <c r="G26" s="136"/>
    </row>
    <row r="27" spans="1:7" ht="12.75">
      <c r="A27" s="39" t="s">
        <v>228</v>
      </c>
      <c r="B27" s="67">
        <f>SUM(B20:B26)</f>
        <v>209305</v>
      </c>
      <c r="C27" s="67">
        <f>SUM(C20:C26)</f>
        <v>200622</v>
      </c>
      <c r="D27" s="67">
        <f>SUM(D20:D26)</f>
        <v>207522</v>
      </c>
      <c r="E27" s="136"/>
      <c r="F27" s="154"/>
      <c r="G27" s="154"/>
    </row>
    <row r="28" spans="1:7" ht="12.75">
      <c r="A28" s="256"/>
      <c r="B28" s="249"/>
      <c r="C28" s="249"/>
      <c r="D28" s="356"/>
      <c r="E28" s="164"/>
      <c r="F28" s="154"/>
      <c r="G28" s="154"/>
    </row>
    <row r="29" spans="1:5" ht="12.75">
      <c r="A29" s="256"/>
      <c r="B29" s="259"/>
      <c r="C29" s="259"/>
      <c r="D29" s="259"/>
      <c r="E29" s="164"/>
    </row>
    <row r="30" spans="1:5" ht="12.75">
      <c r="A30" s="38" t="s">
        <v>231</v>
      </c>
      <c r="B30" s="116"/>
      <c r="C30" s="116"/>
      <c r="D30" s="116"/>
      <c r="E30" s="164"/>
    </row>
    <row r="31" spans="1:5" ht="12.75">
      <c r="A31" s="39"/>
      <c r="B31" s="167"/>
      <c r="C31" s="167"/>
      <c r="D31" s="163"/>
      <c r="E31" s="164"/>
    </row>
    <row r="32" spans="1:5" ht="12.75">
      <c r="A32" s="61" t="s">
        <v>32</v>
      </c>
      <c r="B32" s="115" t="str">
        <f>B5</f>
        <v>1-3/2012</v>
      </c>
      <c r="C32" s="115" t="str">
        <f>C5</f>
        <v>1-3/2011</v>
      </c>
      <c r="D32" s="115" t="str">
        <f>D5</f>
        <v>1-12/2011</v>
      </c>
      <c r="E32" s="155"/>
    </row>
    <row r="33" spans="1:5" ht="12.75">
      <c r="A33" s="39"/>
      <c r="B33" s="116"/>
      <c r="C33" s="116"/>
      <c r="D33" s="116"/>
      <c r="E33" s="137"/>
    </row>
    <row r="34" spans="1:5" ht="12.75">
      <c r="A34" s="43" t="s">
        <v>67</v>
      </c>
      <c r="B34" s="67">
        <v>0</v>
      </c>
      <c r="C34" s="67">
        <v>60</v>
      </c>
      <c r="D34" s="67">
        <v>0</v>
      </c>
      <c r="E34" s="136"/>
    </row>
    <row r="35" spans="1:5" ht="12.75">
      <c r="A35" s="46" t="s">
        <v>73</v>
      </c>
      <c r="B35" s="68">
        <v>4669</v>
      </c>
      <c r="C35" s="68">
        <v>5489</v>
      </c>
      <c r="D35" s="68">
        <v>4593</v>
      </c>
      <c r="E35" s="136"/>
    </row>
    <row r="36" spans="1:5" ht="12.75">
      <c r="A36" s="39" t="s">
        <v>194</v>
      </c>
      <c r="B36" s="67">
        <f>SUM(B34:B35)</f>
        <v>4669</v>
      </c>
      <c r="C36" s="67">
        <f>SUM(C34:C35)</f>
        <v>5549</v>
      </c>
      <c r="D36" s="67">
        <f>SUM(D34:D35)</f>
        <v>4593</v>
      </c>
      <c r="E36" s="136"/>
    </row>
    <row r="37" spans="1:5" ht="12.75">
      <c r="A37" s="256"/>
      <c r="B37" s="164"/>
      <c r="C37" s="164"/>
      <c r="E37" s="164"/>
    </row>
    <row r="38" spans="1:6" s="256" customFormat="1" ht="25.5">
      <c r="A38" s="412" t="s">
        <v>232</v>
      </c>
      <c r="B38" s="223">
        <v>50</v>
      </c>
      <c r="C38" s="223">
        <v>75</v>
      </c>
      <c r="D38" s="223">
        <v>0</v>
      </c>
      <c r="E38" s="223"/>
      <c r="F38"/>
    </row>
    <row r="39" ht="12.75">
      <c r="D39"/>
    </row>
    <row r="41" spans="2:3" ht="12.75">
      <c r="B41" s="154"/>
      <c r="C41" s="154"/>
    </row>
  </sheetData>
  <sheetProtection/>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
    </sheetView>
  </sheetViews>
  <sheetFormatPr defaultColWidth="9.140625" defaultRowHeight="12.75"/>
  <cols>
    <col min="1" max="1" width="40.28125" style="413" customWidth="1"/>
    <col min="2" max="4" width="11.140625" style="413" customWidth="1"/>
    <col min="5" max="16384" width="9.140625" style="413" customWidth="1"/>
  </cols>
  <sheetData>
    <row r="1" spans="1:4" ht="12.75">
      <c r="A1" s="35" t="s">
        <v>6</v>
      </c>
      <c r="B1" s="35"/>
      <c r="C1" s="35"/>
      <c r="D1" s="35"/>
    </row>
    <row r="3" spans="1:4" ht="12.75">
      <c r="A3" s="70" t="s">
        <v>233</v>
      </c>
      <c r="B3" s="70"/>
      <c r="C3" s="70"/>
      <c r="D3" s="70"/>
    </row>
    <row r="4" spans="1:4" ht="12.75">
      <c r="A4" s="12" t="s">
        <v>234</v>
      </c>
      <c r="B4" s="12"/>
      <c r="C4" s="12"/>
      <c r="D4" s="12"/>
    </row>
    <row r="5" spans="1:4" ht="12.75">
      <c r="A5" s="7"/>
      <c r="B5" s="7"/>
      <c r="C5" s="415"/>
      <c r="D5" s="415"/>
    </row>
    <row r="6" spans="1:5" ht="12.75">
      <c r="A6" s="61" t="s">
        <v>32</v>
      </c>
      <c r="B6" s="115" t="s">
        <v>22</v>
      </c>
      <c r="C6" s="115" t="s">
        <v>20</v>
      </c>
      <c r="D6" s="115" t="s">
        <v>27</v>
      </c>
      <c r="E6" s="155"/>
    </row>
    <row r="7" spans="1:5" ht="12.75">
      <c r="A7" s="9"/>
      <c r="B7" s="85"/>
      <c r="C7" s="85"/>
      <c r="D7" s="85"/>
      <c r="E7" s="87"/>
    </row>
    <row r="8" spans="1:7" ht="12.75">
      <c r="A8" s="8" t="s">
        <v>235</v>
      </c>
      <c r="B8" s="82">
        <v>488</v>
      </c>
      <c r="C8" s="82">
        <v>309</v>
      </c>
      <c r="D8" s="82">
        <v>2489</v>
      </c>
      <c r="E8" s="84"/>
      <c r="G8" s="5"/>
    </row>
    <row r="9" spans="1:7" ht="12.75">
      <c r="A9" s="8" t="s">
        <v>236</v>
      </c>
      <c r="B9" s="82"/>
      <c r="C9" s="82"/>
      <c r="D9" s="82"/>
      <c r="E9" s="84"/>
      <c r="G9" s="5"/>
    </row>
    <row r="10" spans="1:7" ht="12.75">
      <c r="A10" s="8" t="s">
        <v>36</v>
      </c>
      <c r="B10" s="82">
        <v>12</v>
      </c>
      <c r="C10" s="82">
        <v>18</v>
      </c>
      <c r="D10" s="82">
        <v>63</v>
      </c>
      <c r="E10" s="84"/>
      <c r="G10" s="5"/>
    </row>
    <row r="11" spans="1:7" ht="12.75">
      <c r="A11" s="134" t="s">
        <v>237</v>
      </c>
      <c r="B11" s="82">
        <v>203</v>
      </c>
      <c r="C11" s="82">
        <v>219</v>
      </c>
      <c r="D11" s="82">
        <v>707</v>
      </c>
      <c r="E11" s="84"/>
      <c r="G11" s="5"/>
    </row>
    <row r="12" spans="1:7" ht="12.75">
      <c r="A12" s="413" t="s">
        <v>238</v>
      </c>
      <c r="B12" s="416"/>
      <c r="C12" s="416"/>
      <c r="D12" s="416"/>
      <c r="E12" s="417"/>
      <c r="G12" s="418"/>
    </row>
    <row r="13" spans="1:7" ht="12.75">
      <c r="A13" s="414" t="s">
        <v>239</v>
      </c>
      <c r="B13" s="416">
        <v>25146</v>
      </c>
      <c r="C13" s="416">
        <v>21646</v>
      </c>
      <c r="D13" s="416">
        <v>24396</v>
      </c>
      <c r="E13" s="417"/>
      <c r="G13" s="418"/>
    </row>
    <row r="14" spans="1:7" ht="12.75">
      <c r="A14" s="413" t="s">
        <v>240</v>
      </c>
      <c r="B14" s="416"/>
      <c r="C14" s="416"/>
      <c r="D14" s="416"/>
      <c r="E14" s="417"/>
      <c r="G14" s="418"/>
    </row>
    <row r="15" spans="1:7" ht="12.75">
      <c r="A15" s="372" t="s">
        <v>241</v>
      </c>
      <c r="B15" s="416">
        <v>2466</v>
      </c>
      <c r="C15" s="416">
        <v>2083</v>
      </c>
      <c r="D15" s="416">
        <v>2710</v>
      </c>
      <c r="E15" s="417"/>
      <c r="G15" s="418"/>
    </row>
    <row r="16" spans="1:7" ht="12.75">
      <c r="A16" s="372" t="s">
        <v>242</v>
      </c>
      <c r="B16" s="416">
        <v>1801</v>
      </c>
      <c r="C16" s="416">
        <v>1232</v>
      </c>
      <c r="D16" s="416">
        <v>1633</v>
      </c>
      <c r="E16" s="417"/>
      <c r="G16" s="418"/>
    </row>
    <row r="18" spans="1:4" ht="12.75">
      <c r="A18" s="69"/>
      <c r="B18" s="69"/>
      <c r="C18" s="69"/>
      <c r="D18" s="69"/>
    </row>
    <row r="19" spans="1:4" ht="12.75">
      <c r="A19" s="419"/>
      <c r="B19" s="419"/>
      <c r="C19" s="419"/>
      <c r="D19" s="419"/>
    </row>
    <row r="20" spans="1:4" ht="12.75">
      <c r="A20" s="419"/>
      <c r="B20" s="419"/>
      <c r="C20" s="419"/>
      <c r="D20" s="419"/>
    </row>
    <row r="21" spans="1:4" ht="12.75">
      <c r="A21" s="420"/>
      <c r="B21" s="420"/>
      <c r="C21" s="420"/>
      <c r="D21" s="420"/>
    </row>
    <row r="22" spans="1:4" ht="12.75">
      <c r="A22" s="420"/>
      <c r="B22" s="420"/>
      <c r="C22" s="420"/>
      <c r="D22" s="420"/>
    </row>
    <row r="23" spans="1:4" ht="12.75">
      <c r="A23" s="420"/>
      <c r="B23" s="420"/>
      <c r="C23" s="420"/>
      <c r="D23" s="420"/>
    </row>
    <row r="24" spans="1:4" ht="12.75">
      <c r="A24" s="420"/>
      <c r="B24" s="420"/>
      <c r="C24" s="420"/>
      <c r="D24" s="420"/>
    </row>
    <row r="25" spans="1:4" ht="12.75">
      <c r="A25" s="420"/>
      <c r="B25" s="420"/>
      <c r="C25" s="420"/>
      <c r="D25" s="420"/>
    </row>
    <row r="26" spans="1:4" ht="12.75">
      <c r="A26" s="420"/>
      <c r="B26" s="420"/>
      <c r="C26" s="420"/>
      <c r="D26" s="420"/>
    </row>
    <row r="27" spans="1:4" ht="12.75">
      <c r="A27" s="420"/>
      <c r="B27" s="420"/>
      <c r="C27" s="420"/>
      <c r="D27" s="420"/>
    </row>
    <row r="28" spans="1:4" ht="12.75">
      <c r="A28" s="420"/>
      <c r="B28" s="420"/>
      <c r="C28" s="420"/>
      <c r="D28" s="420"/>
    </row>
    <row r="29" spans="1:4" ht="12.75">
      <c r="A29" s="420"/>
      <c r="B29" s="420"/>
      <c r="C29" s="420"/>
      <c r="D29" s="420"/>
    </row>
    <row r="30" spans="1:4" ht="12.75">
      <c r="A30" s="420"/>
      <c r="B30" s="420"/>
      <c r="C30" s="420"/>
      <c r="D30" s="420"/>
    </row>
    <row r="31" spans="1:4" ht="12.75">
      <c r="A31" s="420"/>
      <c r="B31" s="420"/>
      <c r="C31" s="420"/>
      <c r="D31" s="420"/>
    </row>
    <row r="32" spans="1:4" ht="12.75">
      <c r="A32" s="420"/>
      <c r="B32" s="420"/>
      <c r="C32" s="420"/>
      <c r="D32" s="420"/>
    </row>
    <row r="33" spans="1:4" ht="12.75">
      <c r="A33" s="420"/>
      <c r="B33" s="420"/>
      <c r="C33" s="420"/>
      <c r="D33" s="420"/>
    </row>
    <row r="34" spans="1:4" ht="12.75">
      <c r="A34" s="420"/>
      <c r="B34" s="420"/>
      <c r="C34" s="420"/>
      <c r="D34" s="420"/>
    </row>
    <row r="35" spans="1:4" ht="12.75">
      <c r="A35" s="420"/>
      <c r="B35" s="420"/>
      <c r="C35" s="420"/>
      <c r="D35" s="420"/>
    </row>
    <row r="36" spans="1:4" ht="12.75">
      <c r="A36" s="420"/>
      <c r="B36" s="420"/>
      <c r="C36" s="420"/>
      <c r="D36" s="420"/>
    </row>
    <row r="37" spans="1:4" ht="12.75">
      <c r="A37" s="420"/>
      <c r="B37" s="420"/>
      <c r="C37" s="420"/>
      <c r="D37" s="420"/>
    </row>
    <row r="38" spans="1:4" ht="12.75">
      <c r="A38" s="420"/>
      <c r="B38" s="420"/>
      <c r="C38" s="420"/>
      <c r="D38" s="420"/>
    </row>
    <row r="39" spans="1:4" ht="12.75">
      <c r="A39" s="420"/>
      <c r="B39" s="420"/>
      <c r="C39" s="420"/>
      <c r="D39" s="420"/>
    </row>
    <row r="40" spans="1:4" ht="12.75">
      <c r="A40" s="420"/>
      <c r="B40" s="420"/>
      <c r="C40" s="420"/>
      <c r="D40" s="420"/>
    </row>
    <row r="41" spans="1:4" ht="12.75">
      <c r="A41" s="420"/>
      <c r="B41" s="420"/>
      <c r="C41" s="420"/>
      <c r="D41" s="420"/>
    </row>
    <row r="42" spans="1:4" ht="12.75">
      <c r="A42" s="420"/>
      <c r="B42" s="420"/>
      <c r="C42" s="420"/>
      <c r="D42" s="420"/>
    </row>
    <row r="43" spans="1:4" ht="12.75">
      <c r="A43" s="420"/>
      <c r="B43" s="420"/>
      <c r="C43" s="420"/>
      <c r="D43" s="420"/>
    </row>
  </sheetData>
  <sheetProtection/>
  <printOptions/>
  <pageMargins left="0.75" right="0.75" top="1" bottom="1" header="0.4921259845" footer="0.4921259845"/>
  <pageSetup horizontalDpi="600" verticalDpi="600" orientation="portrait" paperSize="9" r:id="rId1"/>
  <rowBreaks count="1" manualBreakCount="1">
    <brk id="42" max="255" man="1"/>
  </rowBreaks>
</worksheet>
</file>

<file path=xl/worksheets/sheet12.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
    </sheetView>
  </sheetViews>
  <sheetFormatPr defaultColWidth="9.140625" defaultRowHeight="12.75"/>
  <cols>
    <col min="1" max="1" width="45.28125" style="62" customWidth="1"/>
    <col min="2" max="4" width="12.421875" style="62" customWidth="1"/>
    <col min="5" max="5" width="9.421875" style="170" hidden="1" customWidth="1"/>
    <col min="6" max="6" width="9.140625" style="170" customWidth="1"/>
    <col min="7" max="16384" width="9.140625" style="62" customWidth="1"/>
  </cols>
  <sheetData>
    <row r="1" spans="1:4" ht="12.75">
      <c r="A1" s="35" t="s">
        <v>6</v>
      </c>
      <c r="B1" s="35"/>
      <c r="C1" s="35"/>
      <c r="D1" s="35"/>
    </row>
    <row r="3" spans="1:5" ht="12.75">
      <c r="A3" s="60" t="s">
        <v>243</v>
      </c>
      <c r="B3" s="60"/>
      <c r="C3" s="60"/>
      <c r="D3" s="60"/>
      <c r="E3" s="360"/>
    </row>
    <row r="4" spans="1:5" ht="12.75">
      <c r="A4" s="60"/>
      <c r="B4" s="60"/>
      <c r="C4" s="316"/>
      <c r="D4" s="316"/>
      <c r="E4" s="360"/>
    </row>
    <row r="5" spans="1:6" ht="12.75">
      <c r="A5" s="61" t="s">
        <v>32</v>
      </c>
      <c r="B5" s="165" t="s">
        <v>23</v>
      </c>
      <c r="C5" s="165" t="s">
        <v>21</v>
      </c>
      <c r="D5" s="165" t="s">
        <v>28</v>
      </c>
      <c r="E5" s="165" t="s">
        <v>30</v>
      </c>
      <c r="F5" s="273"/>
    </row>
    <row r="6" spans="5:6" ht="12.75">
      <c r="E6" s="145"/>
      <c r="F6" s="274"/>
    </row>
    <row r="7" spans="1:6" ht="12.75">
      <c r="A7" s="60" t="s">
        <v>244</v>
      </c>
      <c r="B7" s="64"/>
      <c r="C7" s="64"/>
      <c r="D7" s="64"/>
      <c r="E7" s="147"/>
      <c r="F7" s="276"/>
    </row>
    <row r="8" spans="1:6" ht="12.75">
      <c r="A8" s="134" t="s">
        <v>245</v>
      </c>
      <c r="B8" s="302">
        <v>42186</v>
      </c>
      <c r="C8" s="302">
        <v>42179</v>
      </c>
      <c r="D8" s="357">
        <v>42186</v>
      </c>
      <c r="E8" s="146"/>
      <c r="F8" s="275"/>
    </row>
    <row r="9" spans="1:6" ht="12.75">
      <c r="A9" s="134" t="s">
        <v>246</v>
      </c>
      <c r="B9" s="303">
        <v>21460</v>
      </c>
      <c r="C9" s="303">
        <v>21460</v>
      </c>
      <c r="D9" s="357">
        <v>21460</v>
      </c>
      <c r="E9" s="146"/>
      <c r="F9" s="275"/>
    </row>
    <row r="10" spans="1:6" ht="12.75">
      <c r="A10" s="134" t="s">
        <v>247</v>
      </c>
      <c r="B10" s="362">
        <v>191</v>
      </c>
      <c r="C10" s="303">
        <v>218</v>
      </c>
      <c r="D10" s="147">
        <v>174</v>
      </c>
      <c r="E10" s="147"/>
      <c r="F10" s="276"/>
    </row>
    <row r="11" spans="1:6" ht="12.75">
      <c r="A11" s="421"/>
      <c r="B11" s="63"/>
      <c r="C11" s="304"/>
      <c r="D11" s="147"/>
      <c r="E11" s="147"/>
      <c r="F11" s="276"/>
    </row>
    <row r="12" spans="1:6" ht="12.75">
      <c r="A12" s="134" t="s">
        <v>248</v>
      </c>
      <c r="B12" s="62">
        <v>5140</v>
      </c>
      <c r="C12" s="305">
        <v>4399</v>
      </c>
      <c r="D12" s="146">
        <v>5702</v>
      </c>
      <c r="E12" s="146"/>
      <c r="F12" s="275"/>
    </row>
    <row r="13" spans="1:5" ht="12.75">
      <c r="A13" s="170"/>
      <c r="E13" s="147"/>
    </row>
    <row r="14" ht="12.75">
      <c r="A14" s="134" t="s">
        <v>249</v>
      </c>
    </row>
    <row r="15" ht="12.75">
      <c r="A15" s="134" t="s">
        <v>250</v>
      </c>
    </row>
    <row r="18" spans="1:5" ht="12.75">
      <c r="A18" s="60" t="s">
        <v>251</v>
      </c>
      <c r="B18" s="60"/>
      <c r="C18" s="60"/>
      <c r="D18" s="60"/>
      <c r="E18" s="147"/>
    </row>
    <row r="19" ht="12.75">
      <c r="E19" s="360"/>
    </row>
    <row r="20" spans="1:6" ht="12.75">
      <c r="A20" s="61" t="s">
        <v>32</v>
      </c>
      <c r="B20" s="165" t="str">
        <f>B5</f>
        <v>3/2012</v>
      </c>
      <c r="C20" s="165" t="str">
        <f>C5</f>
        <v>3/2011</v>
      </c>
      <c r="D20" s="165" t="str">
        <f>D5</f>
        <v>12/2011</v>
      </c>
      <c r="E20" s="165" t="str">
        <f>E5</f>
        <v>9/2010</v>
      </c>
      <c r="F20" s="273"/>
    </row>
    <row r="21" spans="1:6" ht="12.75">
      <c r="A21" s="65"/>
      <c r="B21" s="65"/>
      <c r="C21" s="65"/>
      <c r="D21" s="65"/>
      <c r="E21" s="148"/>
      <c r="F21" s="148"/>
    </row>
    <row r="22" spans="1:6" ht="12.75">
      <c r="A22" s="134" t="s">
        <v>252</v>
      </c>
      <c r="B22" s="305">
        <v>7231</v>
      </c>
      <c r="C22" s="306">
        <v>8175</v>
      </c>
      <c r="D22" s="305">
        <v>7707.889857642276</v>
      </c>
      <c r="E22" s="146"/>
      <c r="F22" s="275"/>
    </row>
    <row r="23" spans="1:6" ht="12.75">
      <c r="A23" s="134" t="s">
        <v>253</v>
      </c>
      <c r="B23" s="305">
        <v>13968</v>
      </c>
      <c r="C23" s="306">
        <v>20089</v>
      </c>
      <c r="D23" s="305">
        <v>15504.405083821139</v>
      </c>
      <c r="E23" s="146"/>
      <c r="F23" s="275"/>
    </row>
    <row r="24" spans="1:6" ht="12.75">
      <c r="A24" s="142" t="s">
        <v>254</v>
      </c>
      <c r="B24" s="358">
        <v>4103</v>
      </c>
      <c r="C24" s="307">
        <v>4252</v>
      </c>
      <c r="D24" s="358">
        <v>4185</v>
      </c>
      <c r="E24" s="149"/>
      <c r="F24" s="275"/>
    </row>
    <row r="25" spans="1:6" ht="12.75">
      <c r="A25" s="134" t="s">
        <v>194</v>
      </c>
      <c r="B25" s="146">
        <f>SUM(B22:B24)</f>
        <v>25302</v>
      </c>
      <c r="C25" s="146">
        <f>SUM(C22:C24)</f>
        <v>32516</v>
      </c>
      <c r="D25" s="146">
        <f>SUM(D22:D24)</f>
        <v>27397.294941463413</v>
      </c>
      <c r="E25" s="146">
        <f>SUM(E22:E24)</f>
        <v>0</v>
      </c>
      <c r="F25" s="275"/>
    </row>
    <row r="27" ht="12.75">
      <c r="B27" s="305"/>
    </row>
    <row r="28" spans="1:4" ht="12.75">
      <c r="A28" s="60" t="s">
        <v>255</v>
      </c>
      <c r="B28" s="60"/>
      <c r="C28" s="60"/>
      <c r="D28" s="60"/>
    </row>
    <row r="29" spans="1:4" ht="12.75">
      <c r="A29" s="60"/>
      <c r="B29" s="60"/>
      <c r="C29" s="60"/>
      <c r="D29" s="60"/>
    </row>
    <row r="30" spans="1:5" ht="12.75">
      <c r="A30" s="60" t="s">
        <v>256</v>
      </c>
      <c r="B30" s="169"/>
      <c r="C30" s="169"/>
      <c r="D30" s="169"/>
      <c r="E30" s="169"/>
    </row>
    <row r="31" spans="1:5" ht="12.75">
      <c r="A31" s="170"/>
      <c r="B31" s="170"/>
      <c r="C31" s="170"/>
      <c r="D31" s="170"/>
      <c r="E31" s="360"/>
    </row>
    <row r="32" spans="1:6" ht="12.75">
      <c r="A32" s="61" t="s">
        <v>32</v>
      </c>
      <c r="B32" s="165" t="str">
        <f>+B20</f>
        <v>3/2012</v>
      </c>
      <c r="C32" s="165" t="str">
        <f>+C20</f>
        <v>3/2011</v>
      </c>
      <c r="D32" s="165" t="str">
        <f>+D20</f>
        <v>12/2011</v>
      </c>
      <c r="E32" s="165" t="str">
        <f>+E20</f>
        <v>9/2010</v>
      </c>
      <c r="F32" s="273"/>
    </row>
    <row r="33" spans="1:6" ht="12.75">
      <c r="A33" s="252"/>
      <c r="B33" s="252"/>
      <c r="C33" s="252"/>
      <c r="D33" s="252"/>
      <c r="E33" s="148"/>
      <c r="F33" s="148"/>
    </row>
    <row r="34" spans="1:6" ht="12.75">
      <c r="A34" s="62" t="s">
        <v>257</v>
      </c>
      <c r="B34" s="170"/>
      <c r="C34" s="170"/>
      <c r="D34" s="170"/>
      <c r="F34" s="361"/>
    </row>
    <row r="35" spans="1:6" ht="12.75">
      <c r="A35" s="170"/>
      <c r="B35" s="170"/>
      <c r="C35" s="170"/>
      <c r="D35" s="170"/>
      <c r="F35" s="361"/>
    </row>
    <row r="36" spans="1:6" ht="12.75">
      <c r="A36" s="134" t="s">
        <v>252</v>
      </c>
      <c r="B36" s="305">
        <v>13429</v>
      </c>
      <c r="C36" s="306">
        <v>11716</v>
      </c>
      <c r="D36" s="305">
        <v>13429</v>
      </c>
      <c r="E36" s="146"/>
      <c r="F36" s="275"/>
    </row>
    <row r="37" spans="1:6" ht="12.75">
      <c r="A37" s="135" t="s">
        <v>253</v>
      </c>
      <c r="B37" s="305">
        <v>36272</v>
      </c>
      <c r="C37" s="306">
        <v>47668</v>
      </c>
      <c r="D37" s="305">
        <v>38033</v>
      </c>
      <c r="E37" s="146"/>
      <c r="F37" s="275"/>
    </row>
    <row r="38" spans="1:6" ht="12.75">
      <c r="A38" s="142" t="s">
        <v>254</v>
      </c>
      <c r="B38" s="358"/>
      <c r="C38" s="359"/>
      <c r="D38" s="358"/>
      <c r="E38" s="149"/>
      <c r="F38" s="275"/>
    </row>
    <row r="39" spans="1:6" ht="12.75">
      <c r="A39" s="134" t="s">
        <v>194</v>
      </c>
      <c r="B39" s="305">
        <f>SUM(B36:B38)</f>
        <v>49701</v>
      </c>
      <c r="C39" s="146">
        <f>SUM(C36:C38)</f>
        <v>59384</v>
      </c>
      <c r="D39" s="146">
        <f>SUM(D36:D38)</f>
        <v>51462</v>
      </c>
      <c r="E39" s="146">
        <f>SUM(E36:E38)</f>
        <v>0</v>
      </c>
      <c r="F39" s="275"/>
    </row>
    <row r="40" spans="1:6" ht="12.75">
      <c r="A40" s="62" t="s">
        <v>258</v>
      </c>
      <c r="B40" s="305">
        <v>-1095</v>
      </c>
      <c r="C40" s="305">
        <v>-665</v>
      </c>
      <c r="D40" s="305">
        <v>-1504</v>
      </c>
      <c r="E40" s="146"/>
      <c r="F40" s="275"/>
    </row>
    <row r="41" spans="4:6" ht="12.75">
      <c r="D41" s="305"/>
      <c r="E41" s="146"/>
      <c r="F41" s="275"/>
    </row>
    <row r="42" spans="1:6" ht="12.75">
      <c r="A42" s="134" t="s">
        <v>259</v>
      </c>
      <c r="C42" s="170"/>
      <c r="D42" s="305"/>
      <c r="E42" s="146"/>
      <c r="F42" s="275"/>
    </row>
    <row r="43" spans="1:6" ht="12.75">
      <c r="A43" s="134" t="s">
        <v>252</v>
      </c>
      <c r="B43" s="305">
        <v>4000</v>
      </c>
      <c r="C43" s="170">
        <v>0</v>
      </c>
      <c r="D43" s="305">
        <v>4000</v>
      </c>
      <c r="E43" s="146">
        <v>3029</v>
      </c>
      <c r="F43" s="275"/>
    </row>
    <row r="44" spans="1:6" ht="12.75">
      <c r="A44" s="134" t="s">
        <v>253</v>
      </c>
      <c r="B44" s="305">
        <v>19455</v>
      </c>
      <c r="C44" s="170">
        <v>0</v>
      </c>
      <c r="D44" s="305">
        <v>19455</v>
      </c>
      <c r="E44" s="146">
        <v>18514</v>
      </c>
      <c r="F44" s="275"/>
    </row>
    <row r="45" spans="1:6" ht="12.75">
      <c r="A45" s="142" t="s">
        <v>254</v>
      </c>
      <c r="B45" s="358">
        <v>4545</v>
      </c>
      <c r="C45" s="363">
        <v>0</v>
      </c>
      <c r="D45" s="358">
        <v>4545</v>
      </c>
      <c r="E45" s="149">
        <v>12028</v>
      </c>
      <c r="F45" s="275"/>
    </row>
    <row r="46" spans="1:6" ht="12.75">
      <c r="A46" s="134" t="s">
        <v>194</v>
      </c>
      <c r="B46" s="305">
        <f>SUM(B43:B45)</f>
        <v>28000</v>
      </c>
      <c r="C46" s="170">
        <v>0</v>
      </c>
      <c r="D46" s="305">
        <f>SUM(D43:D45)</f>
        <v>28000</v>
      </c>
      <c r="E46" s="146">
        <v>33571</v>
      </c>
      <c r="F46" s="275"/>
    </row>
    <row r="47" spans="1:6" ht="12.75">
      <c r="A47" s="62" t="s">
        <v>258</v>
      </c>
      <c r="B47" s="62">
        <v>-174</v>
      </c>
      <c r="C47" s="170">
        <v>0</v>
      </c>
      <c r="D47" s="305">
        <v>-144</v>
      </c>
      <c r="E47" s="146">
        <v>703</v>
      </c>
      <c r="F47" s="275"/>
    </row>
    <row r="48" spans="3:6" ht="12.75">
      <c r="C48" s="170"/>
      <c r="D48" s="305"/>
      <c r="E48" s="146"/>
      <c r="F48" s="275"/>
    </row>
    <row r="49" spans="1:6" ht="81.75" customHeight="1">
      <c r="A49" s="426" t="s">
        <v>260</v>
      </c>
      <c r="B49" s="426"/>
      <c r="C49" s="426"/>
      <c r="D49" s="426"/>
      <c r="E49" s="426"/>
      <c r="F49" s="426"/>
    </row>
    <row r="50" spans="1:6" ht="56.25" customHeight="1">
      <c r="A50" s="424" t="s">
        <v>261</v>
      </c>
      <c r="B50" s="424"/>
      <c r="C50" s="424"/>
      <c r="D50" s="424"/>
      <c r="E50" s="424"/>
      <c r="F50" s="310"/>
    </row>
    <row r="51" spans="1:6" ht="14.25" customHeight="1">
      <c r="A51" s="426"/>
      <c r="B51" s="426"/>
      <c r="C51" s="426"/>
      <c r="D51" s="426"/>
      <c r="E51" s="426"/>
      <c r="F51" s="426"/>
    </row>
    <row r="52" spans="1:4" ht="12.75">
      <c r="A52" s="133" t="s">
        <v>262</v>
      </c>
      <c r="B52" s="133"/>
      <c r="C52" s="133"/>
      <c r="D52" s="133"/>
    </row>
    <row r="53" ht="12.75">
      <c r="E53" s="360"/>
    </row>
    <row r="54" spans="1:5" ht="12.75">
      <c r="A54" s="61" t="s">
        <v>263</v>
      </c>
      <c r="B54" s="165" t="str">
        <f>B5</f>
        <v>3/2012</v>
      </c>
      <c r="C54" s="165" t="str">
        <f>C5</f>
        <v>3/2011</v>
      </c>
      <c r="D54" s="165" t="str">
        <f>D5</f>
        <v>12/2011</v>
      </c>
      <c r="E54" s="165" t="s">
        <v>30</v>
      </c>
    </row>
    <row r="56" spans="1:5" ht="12.75">
      <c r="A56" s="282" t="s">
        <v>264</v>
      </c>
      <c r="B56" s="282"/>
      <c r="C56" s="282"/>
      <c r="D56" s="282"/>
      <c r="E56" s="298"/>
    </row>
    <row r="57" spans="1:5" ht="12.75">
      <c r="A57" s="282"/>
      <c r="B57" s="282"/>
      <c r="C57" s="282"/>
      <c r="D57" s="282"/>
      <c r="E57" s="298"/>
    </row>
    <row r="58" spans="1:5" ht="12.75">
      <c r="A58" s="282" t="s">
        <v>252</v>
      </c>
      <c r="B58" s="308">
        <v>2544</v>
      </c>
      <c r="C58" s="308">
        <v>6333</v>
      </c>
      <c r="D58" s="308">
        <v>2544</v>
      </c>
      <c r="E58" s="299">
        <v>0</v>
      </c>
    </row>
    <row r="59" spans="1:5" ht="25.5">
      <c r="A59" s="422" t="s">
        <v>253</v>
      </c>
      <c r="B59" s="309">
        <v>636</v>
      </c>
      <c r="C59" s="309">
        <v>1908</v>
      </c>
      <c r="D59" s="309">
        <v>636</v>
      </c>
      <c r="E59" s="300">
        <v>0</v>
      </c>
    </row>
    <row r="60" spans="1:5" ht="12.75">
      <c r="A60" s="282" t="s">
        <v>194</v>
      </c>
      <c r="B60" s="308">
        <f>SUM(B58:B59)</f>
        <v>3180</v>
      </c>
      <c r="C60" s="308">
        <f>SUM(C58:C59)</f>
        <v>8241</v>
      </c>
      <c r="D60" s="308">
        <f>SUM(D58:D59)</f>
        <v>3180</v>
      </c>
      <c r="E60" s="299">
        <v>0</v>
      </c>
    </row>
    <row r="61" spans="1:5" ht="12.75">
      <c r="A61" s="282" t="s">
        <v>265</v>
      </c>
      <c r="B61" s="308">
        <v>405</v>
      </c>
      <c r="C61" s="308">
        <v>1322</v>
      </c>
      <c r="D61" s="308">
        <v>419</v>
      </c>
      <c r="E61" s="301">
        <v>0</v>
      </c>
    </row>
    <row r="62" spans="1:5" ht="12.75">
      <c r="A62" s="282"/>
      <c r="B62" s="282"/>
      <c r="C62" s="282"/>
      <c r="D62" s="282"/>
      <c r="E62" s="298"/>
    </row>
    <row r="64" spans="1:5" ht="66" customHeight="1">
      <c r="A64" s="424" t="s">
        <v>266</v>
      </c>
      <c r="B64" s="424"/>
      <c r="C64" s="424"/>
      <c r="D64" s="424"/>
      <c r="E64" s="425"/>
    </row>
    <row r="65" spans="1:5" ht="12.75" customHeight="1">
      <c r="A65" s="424"/>
      <c r="B65" s="424"/>
      <c r="C65" s="424"/>
      <c r="D65" s="424"/>
      <c r="E65" s="425"/>
    </row>
    <row r="66" spans="1:4" ht="12.75" customHeight="1">
      <c r="A66" s="60" t="s">
        <v>267</v>
      </c>
      <c r="B66" s="60"/>
      <c r="C66" s="60"/>
      <c r="D66" s="60"/>
    </row>
    <row r="67" ht="12.75" customHeight="1">
      <c r="E67" s="360"/>
    </row>
    <row r="68" spans="1:6" ht="12.75" customHeight="1">
      <c r="A68" s="61" t="s">
        <v>32</v>
      </c>
      <c r="B68" s="292" t="str">
        <f>B54</f>
        <v>3/2012</v>
      </c>
      <c r="C68" s="292" t="str">
        <f>C54</f>
        <v>3/2011</v>
      </c>
      <c r="D68" s="292" t="str">
        <f>D54</f>
        <v>12/2011</v>
      </c>
      <c r="E68" s="165" t="str">
        <f>+E32</f>
        <v>9/2010</v>
      </c>
      <c r="F68" s="273"/>
    </row>
    <row r="69" ht="12.75" customHeight="1">
      <c r="F69" s="361"/>
    </row>
    <row r="70" spans="1:6" ht="12.75" customHeight="1">
      <c r="A70" s="134" t="s">
        <v>268</v>
      </c>
      <c r="F70" s="361"/>
    </row>
    <row r="71" spans="1:6" ht="12.75" customHeight="1">
      <c r="A71" s="134" t="s">
        <v>269</v>
      </c>
      <c r="B71" s="62">
        <v>253</v>
      </c>
      <c r="C71" s="62">
        <v>0</v>
      </c>
      <c r="D71" s="308">
        <v>1079</v>
      </c>
      <c r="E71" s="146">
        <v>0</v>
      </c>
      <c r="F71" s="275"/>
    </row>
    <row r="72" spans="1:6" ht="12.75">
      <c r="A72" s="134" t="s">
        <v>258</v>
      </c>
      <c r="B72" s="62">
        <v>-6</v>
      </c>
      <c r="C72" s="62">
        <v>0</v>
      </c>
      <c r="D72" s="62">
        <v>-19</v>
      </c>
      <c r="E72" s="170">
        <v>0</v>
      </c>
      <c r="F72" s="361"/>
    </row>
    <row r="73" ht="12.75">
      <c r="F73" s="361"/>
    </row>
    <row r="74" ht="51">
      <c r="A74" s="364" t="s">
        <v>270</v>
      </c>
    </row>
  </sheetData>
  <sheetProtection/>
  <mergeCells count="5">
    <mergeCell ref="A64:E64"/>
    <mergeCell ref="A65:E65"/>
    <mergeCell ref="A49:F49"/>
    <mergeCell ref="A50:E50"/>
    <mergeCell ref="A51:F51"/>
  </mergeCells>
  <printOptions/>
  <pageMargins left="0.75" right="0.75" top="0.64" bottom="0.35" header="0.4921259845" footer="0.41"/>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1">
      <selection activeCell="A1" sqref="A1"/>
    </sheetView>
  </sheetViews>
  <sheetFormatPr defaultColWidth="9.140625" defaultRowHeight="12.75"/>
  <cols>
    <col min="1" max="1" width="39.7109375" style="177" customWidth="1"/>
    <col min="2" max="2" width="9.8515625" style="176" customWidth="1"/>
    <col min="3" max="3" width="12.8515625" style="177" customWidth="1"/>
    <col min="4" max="4" width="10.28125" style="176" customWidth="1"/>
    <col min="5" max="5" width="10.28125" style="174" customWidth="1"/>
    <col min="6" max="6" width="12.7109375" style="175" bestFit="1" customWidth="1"/>
    <col min="7" max="7" width="9.7109375" style="177" customWidth="1"/>
    <col min="8" max="8" width="9.28125" style="177" customWidth="1"/>
    <col min="9" max="9" width="26.00390625" style="177" customWidth="1"/>
    <col min="10" max="16384" width="9.140625" style="177" customWidth="1"/>
  </cols>
  <sheetData>
    <row r="1" spans="1:4" ht="12.75">
      <c r="A1" s="173" t="s">
        <v>5</v>
      </c>
      <c r="B1" s="197"/>
      <c r="C1" s="173"/>
      <c r="D1" s="197"/>
    </row>
    <row r="2" spans="1:4" ht="12.75">
      <c r="A2" s="173"/>
      <c r="B2" s="197"/>
      <c r="C2" s="173"/>
      <c r="D2" s="197"/>
    </row>
    <row r="3" spans="1:7" ht="15.75">
      <c r="A3" s="338" t="s">
        <v>55</v>
      </c>
      <c r="B3" s="201"/>
      <c r="C3" s="338"/>
      <c r="D3" s="339"/>
      <c r="E3" s="178"/>
      <c r="F3" s="179"/>
      <c r="G3" s="180"/>
    </row>
    <row r="4" spans="1:6" ht="12.75">
      <c r="A4" s="340"/>
      <c r="B4" s="341"/>
      <c r="C4" s="346"/>
      <c r="D4" s="345"/>
      <c r="E4" s="342"/>
      <c r="F4" s="177"/>
    </row>
    <row r="5" spans="1:6" ht="12.75">
      <c r="A5" s="61" t="s">
        <v>32</v>
      </c>
      <c r="B5" s="181" t="s">
        <v>22</v>
      </c>
      <c r="C5" s="181" t="s">
        <v>20</v>
      </c>
      <c r="D5" s="181" t="s">
        <v>27</v>
      </c>
      <c r="E5" s="182"/>
      <c r="F5" s="177"/>
    </row>
    <row r="6" spans="3:6" ht="12.75">
      <c r="C6" s="176"/>
      <c r="E6" s="184"/>
      <c r="F6" s="177"/>
    </row>
    <row r="7" spans="1:8" s="176" customFormat="1" ht="12.75" customHeight="1">
      <c r="A7" s="332" t="s">
        <v>47</v>
      </c>
      <c r="B7" s="183">
        <v>2764</v>
      </c>
      <c r="C7" s="183">
        <v>3996</v>
      </c>
      <c r="D7" s="183">
        <v>16964</v>
      </c>
      <c r="E7" s="277"/>
      <c r="F7" s="186"/>
      <c r="G7" s="182"/>
      <c r="H7" s="174"/>
    </row>
    <row r="8" spans="1:7" s="174" customFormat="1" ht="16.5" customHeight="1">
      <c r="A8" s="333" t="s">
        <v>56</v>
      </c>
      <c r="B8" s="296"/>
      <c r="C8" s="296"/>
      <c r="D8" s="296"/>
      <c r="E8" s="185"/>
      <c r="F8" s="187"/>
      <c r="G8" s="188"/>
    </row>
    <row r="9" spans="1:7" s="174" customFormat="1" ht="12.75" customHeight="1">
      <c r="A9" s="329" t="s">
        <v>57</v>
      </c>
      <c r="B9" s="329">
        <v>309</v>
      </c>
      <c r="C9" s="329">
        <v>921</v>
      </c>
      <c r="D9" s="329">
        <v>-487</v>
      </c>
      <c r="E9" s="184"/>
      <c r="F9" s="187"/>
      <c r="G9" s="188"/>
    </row>
    <row r="10" spans="1:7" s="174" customFormat="1" ht="12.75" customHeight="1">
      <c r="A10" s="329" t="s">
        <v>58</v>
      </c>
      <c r="B10" s="329"/>
      <c r="C10" s="329"/>
      <c r="D10" s="329"/>
      <c r="E10" s="184"/>
      <c r="F10" s="187"/>
      <c r="G10" s="188"/>
    </row>
    <row r="11" spans="1:7" s="174" customFormat="1" ht="12.75" customHeight="1">
      <c r="A11" s="331" t="s">
        <v>59</v>
      </c>
      <c r="B11" s="330">
        <v>3</v>
      </c>
      <c r="C11" s="330">
        <v>-2</v>
      </c>
      <c r="D11" s="330">
        <v>-4</v>
      </c>
      <c r="E11" s="184"/>
      <c r="F11" s="187"/>
      <c r="G11" s="188"/>
    </row>
    <row r="12" spans="1:7" s="174" customFormat="1" ht="12.75" customHeight="1" hidden="1">
      <c r="A12" s="331" t="s">
        <v>8</v>
      </c>
      <c r="B12" s="331"/>
      <c r="C12" s="331"/>
      <c r="D12" s="331"/>
      <c r="E12" s="184"/>
      <c r="F12" s="187"/>
      <c r="G12" s="188"/>
    </row>
    <row r="13" spans="1:7" s="174" customFormat="1" ht="12.75" customHeight="1">
      <c r="A13" s="329" t="s">
        <v>60</v>
      </c>
      <c r="B13" s="184">
        <f>SUM(B11:B12)</f>
        <v>3</v>
      </c>
      <c r="C13" s="184">
        <f>SUM(C11:C12)</f>
        <v>-2</v>
      </c>
      <c r="D13" s="184">
        <f>SUM(D11:D12)</f>
        <v>-4</v>
      </c>
      <c r="E13" s="184"/>
      <c r="F13" s="187"/>
      <c r="G13" s="188"/>
    </row>
    <row r="14" spans="1:7" s="174" customFormat="1" ht="12.75" customHeight="1">
      <c r="A14" s="334" t="s">
        <v>61</v>
      </c>
      <c r="B14" s="184">
        <v>681</v>
      </c>
      <c r="C14" s="184">
        <v>32</v>
      </c>
      <c r="D14" s="184">
        <v>111</v>
      </c>
      <c r="E14" s="184"/>
      <c r="F14" s="187"/>
      <c r="G14" s="188"/>
    </row>
    <row r="15" spans="1:7" s="174" customFormat="1" ht="12.75" customHeight="1">
      <c r="A15" s="371" t="s">
        <v>62</v>
      </c>
      <c r="B15" s="295">
        <v>18</v>
      </c>
      <c r="C15" s="295"/>
      <c r="D15" s="295">
        <v>-11</v>
      </c>
      <c r="E15" s="184"/>
      <c r="F15" s="191"/>
      <c r="G15" s="192"/>
    </row>
    <row r="16" spans="1:7" s="180" customFormat="1" ht="25.5" customHeight="1">
      <c r="A16" s="335" t="s">
        <v>56</v>
      </c>
      <c r="B16" s="278">
        <f>B9+B13+B15+B14</f>
        <v>1011</v>
      </c>
      <c r="C16" s="278">
        <v>951</v>
      </c>
      <c r="D16" s="278">
        <f>D9+D13+D15+D14</f>
        <v>-391</v>
      </c>
      <c r="E16" s="277"/>
      <c r="F16" s="193"/>
      <c r="G16" s="193"/>
    </row>
    <row r="17" spans="1:7" s="180" customFormat="1" ht="12.75" customHeight="1">
      <c r="A17" s="333" t="s">
        <v>63</v>
      </c>
      <c r="B17" s="277">
        <f>B7+B16</f>
        <v>3775</v>
      </c>
      <c r="C17" s="277">
        <f>C7+C16</f>
        <v>4947</v>
      </c>
      <c r="D17" s="277">
        <f>D7+D16</f>
        <v>16573</v>
      </c>
      <c r="E17" s="277"/>
      <c r="F17" s="194"/>
      <c r="G17" s="195"/>
    </row>
    <row r="18" spans="1:7" s="180" customFormat="1" ht="12.75" customHeight="1">
      <c r="A18" s="333"/>
      <c r="B18" s="296"/>
      <c r="C18" s="296"/>
      <c r="D18" s="296"/>
      <c r="E18" s="277"/>
      <c r="F18" s="194"/>
      <c r="G18" s="195"/>
    </row>
    <row r="19" spans="1:8" ht="12.75" customHeight="1">
      <c r="A19" s="336" t="s">
        <v>48</v>
      </c>
      <c r="B19" s="297"/>
      <c r="C19" s="297"/>
      <c r="D19" s="297"/>
      <c r="F19" s="180"/>
      <c r="G19" s="196"/>
      <c r="H19" s="180"/>
    </row>
    <row r="20" spans="1:8" ht="12.75" customHeight="1">
      <c r="A20" s="337" t="s">
        <v>49</v>
      </c>
      <c r="B20" s="183">
        <f>+B17-B21</f>
        <v>3762</v>
      </c>
      <c r="C20" s="183">
        <v>4943</v>
      </c>
      <c r="D20" s="183">
        <f>+D17-D21</f>
        <v>16580</v>
      </c>
      <c r="E20" s="184"/>
      <c r="F20" s="180"/>
      <c r="G20" s="196"/>
      <c r="H20" s="180"/>
    </row>
    <row r="21" spans="1:10" ht="12.75" customHeight="1">
      <c r="A21" s="177" t="s">
        <v>50</v>
      </c>
      <c r="B21" s="183">
        <v>13</v>
      </c>
      <c r="C21" s="183">
        <v>4</v>
      </c>
      <c r="D21" s="183">
        <v>-7</v>
      </c>
      <c r="F21" s="343"/>
      <c r="G21" s="344"/>
      <c r="H21" s="180"/>
      <c r="I21" s="180"/>
      <c r="J21" s="180"/>
    </row>
    <row r="22" spans="5:8" ht="12.75">
      <c r="E22" s="184"/>
      <c r="F22" s="283"/>
      <c r="G22" s="344"/>
      <c r="H22" s="344"/>
    </row>
  </sheetData>
  <sheetProtection/>
  <printOptions/>
  <pageMargins left="0.72" right="0.42" top="0.984251968503937" bottom="0" header="0.79" footer="0.4921259845"/>
  <pageSetup fitToHeight="7" fitToWidth="1" orientation="portrait" paperSize="9" r:id="rId1"/>
</worksheet>
</file>

<file path=xl/worksheets/sheet3.xml><?xml version="1.0" encoding="utf-8"?>
<worksheet xmlns="http://schemas.openxmlformats.org/spreadsheetml/2006/main" xmlns:r="http://schemas.openxmlformats.org/officeDocument/2006/relationships">
  <dimension ref="A1:F90"/>
  <sheetViews>
    <sheetView zoomScalePageLayoutView="0" workbookViewId="0" topLeftCell="A1">
      <selection activeCell="A1" sqref="A1"/>
    </sheetView>
  </sheetViews>
  <sheetFormatPr defaultColWidth="9.140625" defaultRowHeight="12.75"/>
  <cols>
    <col min="1" max="1" width="40.8515625" style="2" customWidth="1"/>
    <col min="2" max="4" width="11.00390625" style="85" customWidth="1"/>
    <col min="5" max="5" width="10.140625" style="2" bestFit="1" customWidth="1"/>
    <col min="6" max="16384" width="9.140625" style="2" customWidth="1"/>
  </cols>
  <sheetData>
    <row r="1" ht="12.75">
      <c r="A1" s="173" t="s">
        <v>5</v>
      </c>
    </row>
    <row r="3" spans="1:4" ht="15.75">
      <c r="A3" s="1" t="s">
        <v>64</v>
      </c>
      <c r="B3" s="219"/>
      <c r="C3" s="219"/>
      <c r="D3" s="219"/>
    </row>
    <row r="4" spans="1:4" ht="12.75">
      <c r="A4" s="14"/>
      <c r="B4" s="220"/>
      <c r="C4" s="377"/>
      <c r="D4" s="378"/>
    </row>
    <row r="5" spans="1:4" ht="12.75">
      <c r="A5" s="61" t="s">
        <v>32</v>
      </c>
      <c r="B5" s="88" t="s">
        <v>23</v>
      </c>
      <c r="C5" s="88" t="s">
        <v>21</v>
      </c>
      <c r="D5" s="88" t="s">
        <v>28</v>
      </c>
    </row>
    <row r="6" ht="12.75">
      <c r="A6" s="14"/>
    </row>
    <row r="7" spans="1:4" ht="12.75">
      <c r="A7" s="4" t="s">
        <v>65</v>
      </c>
      <c r="B7" s="82"/>
      <c r="C7" s="82"/>
      <c r="D7" s="82"/>
    </row>
    <row r="8" spans="2:4" ht="12.75">
      <c r="B8" s="82"/>
      <c r="C8" s="82"/>
      <c r="D8" s="347"/>
    </row>
    <row r="9" spans="1:4" ht="12.75">
      <c r="A9" s="4" t="s">
        <v>66</v>
      </c>
      <c r="B9" s="82"/>
      <c r="C9" s="82"/>
      <c r="D9" s="347"/>
    </row>
    <row r="10" spans="1:4" ht="12.75">
      <c r="A10" s="4"/>
      <c r="B10" s="82"/>
      <c r="C10" s="82"/>
      <c r="D10" s="82"/>
    </row>
    <row r="11" spans="1:4" ht="12.75">
      <c r="A11" s="7" t="s">
        <v>67</v>
      </c>
      <c r="B11" s="82"/>
      <c r="C11" s="82"/>
      <c r="D11" s="82"/>
    </row>
    <row r="12" spans="1:6" ht="12.75">
      <c r="A12" s="15" t="s">
        <v>68</v>
      </c>
      <c r="B12" s="82">
        <v>119847</v>
      </c>
      <c r="C12" s="82">
        <v>114670</v>
      </c>
      <c r="D12" s="82">
        <v>119509</v>
      </c>
      <c r="F12" s="5"/>
    </row>
    <row r="13" spans="1:6" ht="12.75">
      <c r="A13" s="372" t="s">
        <v>69</v>
      </c>
      <c r="B13" s="82">
        <v>9867</v>
      </c>
      <c r="C13" s="82">
        <v>5753</v>
      </c>
      <c r="D13" s="82">
        <v>10591</v>
      </c>
      <c r="F13" s="5"/>
    </row>
    <row r="14" spans="1:6" ht="12.75">
      <c r="A14" s="372" t="s">
        <v>70</v>
      </c>
      <c r="B14" s="82">
        <v>2918</v>
      </c>
      <c r="C14" s="82">
        <v>10711</v>
      </c>
      <c r="D14" s="82">
        <v>3162</v>
      </c>
      <c r="F14" s="5"/>
    </row>
    <row r="15" spans="1:6" ht="25.5">
      <c r="A15" s="372" t="s">
        <v>71</v>
      </c>
      <c r="B15" s="82">
        <v>73</v>
      </c>
      <c r="C15" s="82">
        <v>743</v>
      </c>
      <c r="D15" s="82">
        <v>78</v>
      </c>
      <c r="F15" s="5"/>
    </row>
    <row r="16" spans="1:6" ht="12.75">
      <c r="A16" s="373" t="s">
        <v>72</v>
      </c>
      <c r="B16" s="83">
        <v>10925</v>
      </c>
      <c r="C16" s="83">
        <v>13271</v>
      </c>
      <c r="D16" s="83">
        <v>11149</v>
      </c>
      <c r="E16" s="5"/>
      <c r="F16" s="5"/>
    </row>
    <row r="17" spans="1:6" ht="12.75">
      <c r="A17" s="14"/>
      <c r="B17" s="84">
        <f>SUM(B12:B16)</f>
        <v>143630</v>
      </c>
      <c r="C17" s="84">
        <f>SUM(C12:C16)</f>
        <v>145148</v>
      </c>
      <c r="D17" s="84">
        <f>SUM(D12:D16)</f>
        <v>144489</v>
      </c>
      <c r="E17" s="5"/>
      <c r="F17" s="5"/>
    </row>
    <row r="18" spans="1:6" ht="12.75">
      <c r="A18" s="310" t="s">
        <v>73</v>
      </c>
      <c r="B18" s="82"/>
      <c r="C18" s="82"/>
      <c r="D18" s="82"/>
      <c r="F18" s="5"/>
    </row>
    <row r="19" spans="1:6" ht="12.75">
      <c r="A19" s="15" t="s">
        <v>74</v>
      </c>
      <c r="B19" s="82">
        <v>4283</v>
      </c>
      <c r="C19" s="82">
        <v>4655</v>
      </c>
      <c r="D19" s="82">
        <v>4589</v>
      </c>
      <c r="F19" s="5"/>
    </row>
    <row r="20" spans="1:6" ht="12.75">
      <c r="A20" s="15" t="s">
        <v>75</v>
      </c>
      <c r="B20" s="82">
        <v>78381</v>
      </c>
      <c r="C20" s="82">
        <v>78617</v>
      </c>
      <c r="D20" s="82">
        <v>78217</v>
      </c>
      <c r="F20" s="5"/>
    </row>
    <row r="21" spans="1:6" ht="12.75">
      <c r="A21" s="15" t="s">
        <v>76</v>
      </c>
      <c r="B21" s="82">
        <v>121836</v>
      </c>
      <c r="C21" s="82">
        <v>112244</v>
      </c>
      <c r="D21" s="82">
        <v>120015</v>
      </c>
      <c r="F21" s="5"/>
    </row>
    <row r="22" spans="1:6" ht="12.75">
      <c r="A22" s="15" t="s">
        <v>77</v>
      </c>
      <c r="B22" s="82">
        <v>85</v>
      </c>
      <c r="C22" s="82">
        <v>85</v>
      </c>
      <c r="D22" s="82">
        <v>85</v>
      </c>
      <c r="F22" s="5"/>
    </row>
    <row r="23" spans="1:6" ht="25.5">
      <c r="A23" s="374" t="s">
        <v>78</v>
      </c>
      <c r="B23" s="83">
        <v>4720</v>
      </c>
      <c r="C23" s="83">
        <v>5021</v>
      </c>
      <c r="D23" s="83">
        <v>4616</v>
      </c>
      <c r="F23" s="5"/>
    </row>
    <row r="24" spans="1:6" ht="12.75">
      <c r="A24" s="8"/>
      <c r="B24" s="84">
        <f>SUM(B19:B23)</f>
        <v>209305</v>
      </c>
      <c r="C24" s="84">
        <f>SUM(C19:C23)</f>
        <v>200622</v>
      </c>
      <c r="D24" s="84">
        <f>SUM(D19:D23)</f>
        <v>207522</v>
      </c>
      <c r="E24" s="5"/>
      <c r="F24" s="5"/>
    </row>
    <row r="25" spans="1:6" ht="12.75">
      <c r="A25" s="310" t="s">
        <v>79</v>
      </c>
      <c r="B25" s="82"/>
      <c r="C25" s="82"/>
      <c r="D25" s="82"/>
      <c r="F25" s="5"/>
    </row>
    <row r="26" spans="1:6" ht="12.75">
      <c r="A26" s="15" t="s">
        <v>80</v>
      </c>
      <c r="B26" s="82">
        <v>590</v>
      </c>
      <c r="C26" s="82">
        <v>589</v>
      </c>
      <c r="D26" s="82">
        <v>605</v>
      </c>
      <c r="F26" s="5"/>
    </row>
    <row r="27" spans="1:6" ht="12.75">
      <c r="A27" s="15" t="s">
        <v>81</v>
      </c>
      <c r="B27" s="82">
        <v>3808</v>
      </c>
      <c r="C27" s="82">
        <v>3549</v>
      </c>
      <c r="D27" s="82">
        <v>3578</v>
      </c>
      <c r="F27" s="5"/>
    </row>
    <row r="28" spans="1:6" ht="12.75">
      <c r="A28" s="15" t="s">
        <v>82</v>
      </c>
      <c r="B28" s="82">
        <v>6273</v>
      </c>
      <c r="C28" s="82">
        <v>4116</v>
      </c>
      <c r="D28" s="82">
        <v>6323</v>
      </c>
      <c r="F28" s="5"/>
    </row>
    <row r="29" spans="1:6" ht="12.75">
      <c r="A29" s="16" t="s">
        <v>83</v>
      </c>
      <c r="B29" s="83">
        <v>3306</v>
      </c>
      <c r="C29" s="83">
        <v>3318</v>
      </c>
      <c r="D29" s="83">
        <v>3315</v>
      </c>
      <c r="F29" s="5"/>
    </row>
    <row r="30" spans="1:6" ht="12.75">
      <c r="A30" s="14"/>
      <c r="B30" s="82">
        <f>SUM(B26:B29)</f>
        <v>13977</v>
      </c>
      <c r="C30" s="82">
        <f>SUM(C26:C29)</f>
        <v>11572</v>
      </c>
      <c r="D30" s="82">
        <f>SUM(D26:D29)</f>
        <v>13821</v>
      </c>
      <c r="F30" s="5"/>
    </row>
    <row r="31" spans="1:6" ht="12.75">
      <c r="A31" s="14"/>
      <c r="B31" s="82"/>
      <c r="C31" s="82"/>
      <c r="D31" s="82"/>
      <c r="F31" s="5"/>
    </row>
    <row r="32" spans="1:6" ht="12.75">
      <c r="A32" s="12" t="s">
        <v>84</v>
      </c>
      <c r="B32" s="84">
        <f>B30+B24+B17</f>
        <v>366912</v>
      </c>
      <c r="C32" s="84">
        <f>C30+C24+C17</f>
        <v>357342</v>
      </c>
      <c r="D32" s="84">
        <f>SUM(D17,D24,D30)</f>
        <v>365832</v>
      </c>
      <c r="F32" s="5"/>
    </row>
    <row r="33" spans="1:6" ht="12.75">
      <c r="A33" s="12"/>
      <c r="B33" s="82"/>
      <c r="C33" s="82"/>
      <c r="D33" s="82"/>
      <c r="F33" s="5"/>
    </row>
    <row r="34" spans="1:6" ht="12.75">
      <c r="A34" s="12" t="s">
        <v>85</v>
      </c>
      <c r="B34" s="82"/>
      <c r="C34" s="82"/>
      <c r="D34" s="82"/>
      <c r="F34" s="5"/>
    </row>
    <row r="35" spans="2:6" ht="12.75">
      <c r="B35" s="82"/>
      <c r="C35" s="82"/>
      <c r="D35" s="82"/>
      <c r="F35" s="5"/>
    </row>
    <row r="36" spans="1:6" ht="12.75">
      <c r="A36" s="2" t="s">
        <v>86</v>
      </c>
      <c r="B36" s="82">
        <v>26916</v>
      </c>
      <c r="C36" s="82">
        <v>24146</v>
      </c>
      <c r="D36" s="82">
        <v>27953</v>
      </c>
      <c r="E36" s="5"/>
      <c r="F36" s="5"/>
    </row>
    <row r="37" spans="1:6" ht="12.75">
      <c r="A37" s="7" t="s">
        <v>87</v>
      </c>
      <c r="B37" s="82">
        <v>105079</v>
      </c>
      <c r="C37" s="82">
        <v>95829</v>
      </c>
      <c r="D37" s="82">
        <v>91629</v>
      </c>
      <c r="E37" s="5"/>
      <c r="F37" s="5"/>
    </row>
    <row r="38" spans="1:6" ht="12.75">
      <c r="A38" s="7" t="s">
        <v>88</v>
      </c>
      <c r="B38" s="82">
        <v>405</v>
      </c>
      <c r="C38" s="82">
        <v>1413</v>
      </c>
      <c r="D38" s="82">
        <v>419</v>
      </c>
      <c r="E38" s="5"/>
      <c r="F38" s="5"/>
    </row>
    <row r="39" spans="1:6" ht="12.75">
      <c r="A39" s="7" t="s">
        <v>89</v>
      </c>
      <c r="B39" s="82">
        <v>5690</v>
      </c>
      <c r="C39" s="82">
        <v>6334</v>
      </c>
      <c r="D39" s="82">
        <v>438</v>
      </c>
      <c r="E39" s="5"/>
      <c r="F39" s="5"/>
    </row>
    <row r="40" spans="1:6" ht="12.75">
      <c r="A40" s="7" t="s">
        <v>80</v>
      </c>
      <c r="B40" s="82">
        <v>1999</v>
      </c>
      <c r="C40" s="82">
        <v>2497</v>
      </c>
      <c r="D40" s="82">
        <v>2299</v>
      </c>
      <c r="E40" s="5"/>
      <c r="F40" s="5"/>
    </row>
    <row r="41" spans="1:6" ht="12.75">
      <c r="A41" s="6" t="s">
        <v>90</v>
      </c>
      <c r="B41" s="83">
        <v>5800</v>
      </c>
      <c r="C41" s="83">
        <v>7277</v>
      </c>
      <c r="D41" s="83">
        <v>5770</v>
      </c>
      <c r="E41" s="5"/>
      <c r="F41" s="5"/>
    </row>
    <row r="42" spans="1:6" ht="12.75">
      <c r="A42" s="7"/>
      <c r="B42" s="84"/>
      <c r="C42" s="84"/>
      <c r="D42" s="84"/>
      <c r="F42" s="5"/>
    </row>
    <row r="43" spans="1:6" ht="12.75">
      <c r="A43" s="9" t="s">
        <v>91</v>
      </c>
      <c r="B43" s="84">
        <f>SUM(B36:B42)</f>
        <v>145889</v>
      </c>
      <c r="C43" s="84">
        <f>SUM(C36:C42)</f>
        <v>137496</v>
      </c>
      <c r="D43" s="84">
        <f>SUM(D36:D42)</f>
        <v>128508</v>
      </c>
      <c r="E43" s="5"/>
      <c r="F43" s="5"/>
    </row>
    <row r="44" spans="1:6" ht="12.75">
      <c r="A44" s="8"/>
      <c r="B44" s="84"/>
      <c r="C44" s="84"/>
      <c r="D44" s="84"/>
      <c r="F44" s="5"/>
    </row>
    <row r="45" spans="1:6" ht="13.5" thickBot="1">
      <c r="A45" s="18" t="s">
        <v>92</v>
      </c>
      <c r="B45" s="89">
        <f>B32+B43</f>
        <v>512801</v>
      </c>
      <c r="C45" s="89">
        <f>C32+C43</f>
        <v>494838</v>
      </c>
      <c r="D45" s="89">
        <f>D32+D43</f>
        <v>494340</v>
      </c>
      <c r="E45" s="5"/>
      <c r="F45" s="5"/>
    </row>
    <row r="46" spans="1:6" ht="12.75">
      <c r="A46" s="9"/>
      <c r="B46" s="84"/>
      <c r="C46" s="84"/>
      <c r="D46" s="84"/>
      <c r="E46" s="5"/>
      <c r="F46" s="5"/>
    </row>
    <row r="47" spans="2:6" ht="12.75">
      <c r="B47" s="84"/>
      <c r="C47" s="84"/>
      <c r="D47" s="84"/>
      <c r="F47" s="5"/>
    </row>
    <row r="48" spans="1:6" ht="12.75">
      <c r="A48" s="9"/>
      <c r="F48" s="5"/>
    </row>
    <row r="49" spans="1:6" ht="12.75">
      <c r="A49" s="9"/>
      <c r="F49" s="5"/>
    </row>
    <row r="50" spans="1:6" ht="12.75">
      <c r="A50" s="61" t="s">
        <v>32</v>
      </c>
      <c r="B50" s="88" t="str">
        <f>+B5</f>
        <v>3/2012</v>
      </c>
      <c r="C50" s="88" t="str">
        <f>+C5</f>
        <v>3/2011</v>
      </c>
      <c r="D50" s="88" t="str">
        <f>+D5</f>
        <v>12/2011</v>
      </c>
      <c r="F50" s="5"/>
    </row>
    <row r="51" spans="1:6" ht="12.75">
      <c r="A51" s="14"/>
      <c r="F51" s="5"/>
    </row>
    <row r="52" spans="1:6" ht="12.75">
      <c r="A52" s="12" t="s">
        <v>93</v>
      </c>
      <c r="F52" s="5"/>
    </row>
    <row r="53" ht="12.75">
      <c r="F53" s="5"/>
    </row>
    <row r="54" spans="1:6" ht="12.75">
      <c r="A54" s="4" t="s">
        <v>94</v>
      </c>
      <c r="D54" s="348"/>
      <c r="F54" s="5"/>
    </row>
    <row r="55" ht="12.75">
      <c r="F55" s="5"/>
    </row>
    <row r="56" spans="1:6" ht="12.75">
      <c r="A56" s="375" t="s">
        <v>95</v>
      </c>
      <c r="F56" s="5"/>
    </row>
    <row r="57" spans="1:6" ht="12.75">
      <c r="A57" s="17" t="s">
        <v>96</v>
      </c>
      <c r="B57" s="82">
        <v>19399</v>
      </c>
      <c r="C57" s="82">
        <v>19399</v>
      </c>
      <c r="D57" s="82">
        <v>19399</v>
      </c>
      <c r="F57" s="5"/>
    </row>
    <row r="58" spans="1:6" ht="12.75">
      <c r="A58" s="17" t="s">
        <v>97</v>
      </c>
      <c r="B58" s="82"/>
      <c r="C58" s="82">
        <v>50673</v>
      </c>
      <c r="D58" s="82"/>
      <c r="F58" s="5"/>
    </row>
    <row r="59" spans="1:6" ht="12.75">
      <c r="A59" s="17" t="s">
        <v>98</v>
      </c>
      <c r="B59" s="82">
        <v>-1476</v>
      </c>
      <c r="C59" s="82">
        <v>-1138</v>
      </c>
      <c r="D59" s="82">
        <v>-2469</v>
      </c>
      <c r="F59" s="5"/>
    </row>
    <row r="60" spans="1:6" ht="12.75">
      <c r="A60" s="17" t="s">
        <v>99</v>
      </c>
      <c r="B60" s="82">
        <v>29403</v>
      </c>
      <c r="C60" s="82">
        <v>-52</v>
      </c>
      <c r="D60" s="82">
        <v>50658</v>
      </c>
      <c r="F60" s="5"/>
    </row>
    <row r="61" spans="1:6" ht="12.75">
      <c r="A61" s="17" t="s">
        <v>100</v>
      </c>
      <c r="B61" s="82">
        <v>150133</v>
      </c>
      <c r="C61" s="82">
        <v>133559</v>
      </c>
      <c r="D61" s="82">
        <v>133125</v>
      </c>
      <c r="F61" s="5"/>
    </row>
    <row r="62" spans="1:6" ht="12.75">
      <c r="A62" s="20" t="s">
        <v>47</v>
      </c>
      <c r="B62" s="83">
        <v>2769</v>
      </c>
      <c r="C62" s="83">
        <v>3994</v>
      </c>
      <c r="D62" s="83">
        <v>16960</v>
      </c>
      <c r="E62" s="5"/>
      <c r="F62" s="5"/>
    </row>
    <row r="63" spans="1:6" ht="12.75">
      <c r="A63" s="11"/>
      <c r="B63" s="84">
        <f>SUM(B57:B62)</f>
        <v>200228</v>
      </c>
      <c r="C63" s="84">
        <f>SUM(C57:C62)</f>
        <v>206435</v>
      </c>
      <c r="D63" s="84">
        <f>SUM(D57:D62)</f>
        <v>217673</v>
      </c>
      <c r="F63" s="5"/>
    </row>
    <row r="64" spans="1:6" ht="12.75">
      <c r="A64" s="376" t="s">
        <v>50</v>
      </c>
      <c r="B64" s="83">
        <v>284</v>
      </c>
      <c r="C64" s="83">
        <v>282</v>
      </c>
      <c r="D64" s="83">
        <v>271</v>
      </c>
      <c r="E64" s="5"/>
      <c r="F64" s="5"/>
    </row>
    <row r="65" spans="1:6" ht="12.75">
      <c r="A65" s="9"/>
      <c r="B65" s="84"/>
      <c r="C65" s="84"/>
      <c r="D65" s="84"/>
      <c r="F65" s="5"/>
    </row>
    <row r="66" spans="1:6" ht="12.75">
      <c r="A66" s="12" t="s">
        <v>101</v>
      </c>
      <c r="B66" s="82">
        <f>+B64+B63</f>
        <v>200512</v>
      </c>
      <c r="C66" s="82">
        <f>+C64+C63</f>
        <v>206717</v>
      </c>
      <c r="D66" s="82">
        <f>+D64+D63</f>
        <v>217944</v>
      </c>
      <c r="F66" s="5"/>
    </row>
    <row r="67" spans="1:6" ht="12.75">
      <c r="A67" s="12"/>
      <c r="B67" s="82"/>
      <c r="C67" s="82"/>
      <c r="D67" s="82"/>
      <c r="F67" s="5"/>
    </row>
    <row r="68" spans="1:6" ht="12.75">
      <c r="A68" s="12" t="s">
        <v>102</v>
      </c>
      <c r="B68" s="82"/>
      <c r="C68" s="82"/>
      <c r="D68" s="82"/>
      <c r="F68" s="5"/>
    </row>
    <row r="69" spans="1:6" ht="12.75">
      <c r="A69" s="21"/>
      <c r="B69" s="82"/>
      <c r="C69" s="82"/>
      <c r="D69" s="82"/>
      <c r="F69" s="5"/>
    </row>
    <row r="70" spans="1:6" ht="12.75">
      <c r="A70" s="7" t="s">
        <v>103</v>
      </c>
      <c r="B70" s="82"/>
      <c r="C70" s="82"/>
      <c r="D70" s="82"/>
      <c r="F70" s="5"/>
    </row>
    <row r="71" spans="1:6" ht="12.75">
      <c r="A71" s="17" t="s">
        <v>104</v>
      </c>
      <c r="B71" s="82">
        <v>29126</v>
      </c>
      <c r="C71" s="82">
        <v>33829</v>
      </c>
      <c r="D71" s="82">
        <v>29389</v>
      </c>
      <c r="F71" s="5"/>
    </row>
    <row r="72" spans="1:6" ht="12.75">
      <c r="A72" s="17" t="s">
        <v>105</v>
      </c>
      <c r="B72" s="82">
        <v>670</v>
      </c>
      <c r="C72" s="82">
        <v>630</v>
      </c>
      <c r="D72" s="82">
        <v>628</v>
      </c>
      <c r="F72" s="5"/>
    </row>
    <row r="73" spans="1:6" ht="12.75">
      <c r="A73" s="17" t="s">
        <v>106</v>
      </c>
      <c r="B73" s="82">
        <v>2569</v>
      </c>
      <c r="C73" s="82">
        <v>2755</v>
      </c>
      <c r="D73" s="82">
        <v>2500</v>
      </c>
      <c r="F73" s="5"/>
    </row>
    <row r="74" spans="1:6" ht="12.75">
      <c r="A74" s="17" t="s">
        <v>107</v>
      </c>
      <c r="B74" s="82">
        <v>88236</v>
      </c>
      <c r="C74" s="82">
        <v>90969</v>
      </c>
      <c r="D74" s="82">
        <v>92914</v>
      </c>
      <c r="F74" s="5"/>
    </row>
    <row r="75" spans="1:6" ht="12.75">
      <c r="A75" s="20" t="s">
        <v>108</v>
      </c>
      <c r="B75" s="83">
        <v>1123</v>
      </c>
      <c r="C75" s="83">
        <v>478</v>
      </c>
      <c r="D75" s="83">
        <v>960</v>
      </c>
      <c r="F75" s="5"/>
    </row>
    <row r="76" spans="2:6" ht="12.75">
      <c r="B76" s="86">
        <f>SUM(B71:B75)</f>
        <v>121724</v>
      </c>
      <c r="C76" s="86">
        <f>SUM(C71:C75)</f>
        <v>128661</v>
      </c>
      <c r="D76" s="86">
        <f>SUM(D71:D75)</f>
        <v>126391</v>
      </c>
      <c r="E76" s="5"/>
      <c r="F76" s="5"/>
    </row>
    <row r="77" spans="1:6" ht="12.75">
      <c r="A77" s="7" t="s">
        <v>109</v>
      </c>
      <c r="B77" s="82"/>
      <c r="C77" s="82"/>
      <c r="D77" s="82"/>
      <c r="F77" s="5"/>
    </row>
    <row r="78" spans="1:6" ht="12.75">
      <c r="A78" s="17" t="s">
        <v>107</v>
      </c>
      <c r="B78" s="82">
        <v>70801</v>
      </c>
      <c r="C78" s="82">
        <v>50819</v>
      </c>
      <c r="D78" s="82">
        <v>42319</v>
      </c>
      <c r="F78" s="5"/>
    </row>
    <row r="79" spans="1:6" ht="12.75">
      <c r="A79" s="17" t="s">
        <v>110</v>
      </c>
      <c r="B79" s="82">
        <v>118140</v>
      </c>
      <c r="C79" s="82">
        <v>107768</v>
      </c>
      <c r="D79" s="82">
        <v>105751</v>
      </c>
      <c r="F79" s="5"/>
    </row>
    <row r="80" spans="1:6" ht="12.75">
      <c r="A80" s="17" t="s">
        <v>111</v>
      </c>
      <c r="B80" s="82">
        <v>1490</v>
      </c>
      <c r="C80" s="82">
        <v>665</v>
      </c>
      <c r="D80" s="82">
        <v>1850</v>
      </c>
      <c r="F80" s="5"/>
    </row>
    <row r="81" spans="1:6" ht="12.75">
      <c r="A81" s="17" t="s">
        <v>112</v>
      </c>
      <c r="B81" s="82">
        <v>14</v>
      </c>
      <c r="C81" s="82">
        <v>18</v>
      </c>
      <c r="D81" s="82">
        <v>85</v>
      </c>
      <c r="F81" s="5"/>
    </row>
    <row r="82" spans="1:6" ht="12.75">
      <c r="A82" s="20" t="s">
        <v>106</v>
      </c>
      <c r="B82" s="83">
        <v>120</v>
      </c>
      <c r="C82" s="83">
        <v>190</v>
      </c>
      <c r="D82" s="83"/>
      <c r="E82" s="5"/>
      <c r="F82" s="5"/>
    </row>
    <row r="83" spans="1:6" ht="12.75">
      <c r="A83" s="8"/>
      <c r="B83" s="84">
        <f>SUM(B78:B82)</f>
        <v>190565</v>
      </c>
      <c r="C83" s="84">
        <f>SUM(C78:C82)</f>
        <v>159460</v>
      </c>
      <c r="D83" s="84">
        <f>SUM(D78:D82)</f>
        <v>150005</v>
      </c>
      <c r="E83" s="5"/>
      <c r="F83" s="5"/>
    </row>
    <row r="84" spans="1:6" ht="12.75">
      <c r="A84" s="8"/>
      <c r="B84" s="82"/>
      <c r="C84" s="82"/>
      <c r="D84" s="82"/>
      <c r="F84" s="5"/>
    </row>
    <row r="85" spans="1:6" ht="12.75">
      <c r="A85" s="9" t="s">
        <v>113</v>
      </c>
      <c r="B85" s="84">
        <f>+B76+B83</f>
        <v>312289</v>
      </c>
      <c r="C85" s="84">
        <f>+C76+C83</f>
        <v>288121</v>
      </c>
      <c r="D85" s="84">
        <f>+D76+D83</f>
        <v>276396</v>
      </c>
      <c r="E85" s="5"/>
      <c r="F85" s="5"/>
    </row>
    <row r="86" spans="1:6" ht="12.75">
      <c r="A86" s="14"/>
      <c r="B86" s="82"/>
      <c r="C86" s="82"/>
      <c r="D86" s="82"/>
      <c r="F86" s="5"/>
    </row>
    <row r="87" spans="1:6" ht="13.5" thickBot="1">
      <c r="A87" s="18" t="s">
        <v>114</v>
      </c>
      <c r="B87" s="89">
        <f>B63+B64+B85</f>
        <v>512801</v>
      </c>
      <c r="C87" s="89">
        <f>C63+C64+C85</f>
        <v>494838</v>
      </c>
      <c r="D87" s="89">
        <f>D63+D64+D85</f>
        <v>494340</v>
      </c>
      <c r="E87" s="5"/>
      <c r="F87" s="5"/>
    </row>
    <row r="88" spans="1:6" ht="12.75">
      <c r="A88" s="3"/>
      <c r="B88" s="221"/>
      <c r="C88" s="221"/>
      <c r="D88" s="221"/>
      <c r="F88" s="5"/>
    </row>
    <row r="89" spans="2:6" ht="12.75">
      <c r="B89" s="82">
        <f>+B45-B87</f>
        <v>0</v>
      </c>
      <c r="C89" s="82">
        <f>+C45-C87</f>
        <v>0</v>
      </c>
      <c r="D89" s="82">
        <f>+D45-D87</f>
        <v>0</v>
      </c>
      <c r="F89" s="5"/>
    </row>
    <row r="90" spans="1:4" ht="12.75">
      <c r="A90" s="3"/>
      <c r="B90" s="221"/>
      <c r="C90" s="221"/>
      <c r="D90" s="221"/>
    </row>
  </sheetData>
  <sheetProtection/>
  <printOptions/>
  <pageMargins left="0.99" right="0.27" top="0.984251968503937" bottom="0" header="0.77" footer="0.4921259845"/>
  <pageSetup fitToHeight="7" horizontalDpi="1200" verticalDpi="1200" orientation="portrait" paperSize="9" scale="94" r:id="rId1"/>
  <rowBreaks count="1" manualBreakCount="1">
    <brk id="47" max="3" man="1"/>
  </rowBreak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zoomScale="80" zoomScaleNormal="80" zoomScalePageLayoutView="0" workbookViewId="0" topLeftCell="A1">
      <selection activeCell="A1" sqref="A1"/>
    </sheetView>
  </sheetViews>
  <sheetFormatPr defaultColWidth="11.421875" defaultRowHeight="12.75"/>
  <cols>
    <col min="1" max="1" width="38.7109375" style="379" customWidth="1"/>
    <col min="2" max="4" width="12.28125" style="379" customWidth="1"/>
    <col min="5" max="7" width="13.140625" style="379" customWidth="1"/>
    <col min="8" max="9" width="12.28125" style="379" customWidth="1"/>
    <col min="10" max="10" width="13.140625" style="379" customWidth="1"/>
    <col min="11" max="11" width="12.28125" style="379" customWidth="1"/>
    <col min="12" max="12" width="13.00390625" style="379" customWidth="1"/>
    <col min="13" max="13" width="15.7109375" style="379" customWidth="1"/>
    <col min="14" max="16384" width="11.421875" style="379" customWidth="1"/>
  </cols>
  <sheetData>
    <row r="1" spans="1:12" ht="12.75" customHeight="1">
      <c r="A1" s="197" t="s">
        <v>5</v>
      </c>
      <c r="C1" s="198"/>
      <c r="D1" s="198"/>
      <c r="E1" s="199"/>
      <c r="F1" s="199"/>
      <c r="G1" s="199"/>
      <c r="H1" s="199"/>
      <c r="I1" s="199"/>
      <c r="J1" s="199"/>
      <c r="K1" s="199"/>
      <c r="L1" s="199"/>
    </row>
    <row r="2" spans="1:12" ht="12.75" customHeight="1">
      <c r="A2" s="173"/>
      <c r="C2" s="198"/>
      <c r="D2" s="198"/>
      <c r="E2" s="199"/>
      <c r="F2" s="199"/>
      <c r="G2" s="199"/>
      <c r="H2" s="199"/>
      <c r="I2" s="199"/>
      <c r="J2" s="199"/>
      <c r="K2" s="199"/>
      <c r="L2" s="199"/>
    </row>
    <row r="3" spans="1:12" ht="17.25" customHeight="1">
      <c r="A3" s="201" t="s">
        <v>115</v>
      </c>
      <c r="B3" s="198"/>
      <c r="C3" s="198"/>
      <c r="D3" s="198"/>
      <c r="E3" s="199"/>
      <c r="F3" s="199"/>
      <c r="G3" s="199"/>
      <c r="H3" s="199"/>
      <c r="I3" s="200"/>
      <c r="J3" s="199"/>
      <c r="K3" s="199"/>
      <c r="L3" s="199"/>
    </row>
    <row r="4" spans="1:12" ht="12.75" customHeight="1">
      <c r="A4" s="201"/>
      <c r="B4" s="198"/>
      <c r="C4" s="198"/>
      <c r="D4" s="198"/>
      <c r="E4" s="199"/>
      <c r="F4" s="199"/>
      <c r="G4" s="199"/>
      <c r="H4" s="199"/>
      <c r="I4" s="200"/>
      <c r="J4" s="199"/>
      <c r="K4" s="199"/>
      <c r="L4" s="199"/>
    </row>
    <row r="5" spans="1:12" ht="52.5" customHeight="1">
      <c r="A5" s="61" t="s">
        <v>32</v>
      </c>
      <c r="B5" s="202" t="s">
        <v>96</v>
      </c>
      <c r="C5" s="203" t="s">
        <v>97</v>
      </c>
      <c r="D5" s="202" t="s">
        <v>61</v>
      </c>
      <c r="E5" s="202" t="s">
        <v>58</v>
      </c>
      <c r="F5" s="202" t="s">
        <v>116</v>
      </c>
      <c r="G5" s="202" t="s">
        <v>117</v>
      </c>
      <c r="H5" s="203" t="s">
        <v>100</v>
      </c>
      <c r="I5" s="202" t="s">
        <v>118</v>
      </c>
      <c r="J5" s="203" t="s">
        <v>50</v>
      </c>
      <c r="K5" s="203" t="s">
        <v>101</v>
      </c>
      <c r="L5" s="204"/>
    </row>
    <row r="6" spans="1:12" ht="12.75" customHeight="1">
      <c r="A6" s="199"/>
      <c r="B6" s="199"/>
      <c r="C6" s="199"/>
      <c r="D6" s="199"/>
      <c r="E6" s="199"/>
      <c r="F6" s="199"/>
      <c r="G6" s="199"/>
      <c r="H6" s="199"/>
      <c r="I6" s="199"/>
      <c r="J6" s="199"/>
      <c r="K6" s="199"/>
      <c r="L6" s="205"/>
    </row>
    <row r="7" spans="1:12" ht="12.75" customHeight="1">
      <c r="A7" s="198" t="s">
        <v>126</v>
      </c>
      <c r="B7" s="206">
        <v>19399</v>
      </c>
      <c r="C7" s="206">
        <v>0</v>
      </c>
      <c r="D7" s="206">
        <v>-1412</v>
      </c>
      <c r="E7" s="206">
        <v>0</v>
      </c>
      <c r="F7" s="206">
        <v>-1057</v>
      </c>
      <c r="G7" s="206">
        <v>50658</v>
      </c>
      <c r="H7" s="206">
        <v>150085</v>
      </c>
      <c r="I7" s="206">
        <f>SUM(B7:H7)</f>
        <v>217673</v>
      </c>
      <c r="J7" s="206">
        <v>271</v>
      </c>
      <c r="K7" s="206">
        <f>SUM(I7:J7)</f>
        <v>217944</v>
      </c>
      <c r="L7" s="189"/>
    </row>
    <row r="8" spans="1:12" ht="12.75" customHeight="1">
      <c r="A8" s="198"/>
      <c r="B8" s="206"/>
      <c r="C8" s="206"/>
      <c r="D8" s="206"/>
      <c r="E8" s="206"/>
      <c r="F8" s="206"/>
      <c r="G8" s="206"/>
      <c r="H8" s="206"/>
      <c r="I8" s="189"/>
      <c r="J8" s="206"/>
      <c r="K8" s="206"/>
      <c r="L8" s="189"/>
    </row>
    <row r="9" spans="1:12" ht="12.75" customHeight="1">
      <c r="A9" s="199"/>
      <c r="I9" s="189"/>
      <c r="L9" s="189"/>
    </row>
    <row r="10" spans="1:12" ht="27.75" customHeight="1">
      <c r="A10" s="254" t="s">
        <v>120</v>
      </c>
      <c r="B10" s="189"/>
      <c r="C10" s="189"/>
      <c r="D10" s="189"/>
      <c r="E10" s="189"/>
      <c r="F10" s="189"/>
      <c r="G10" s="189"/>
      <c r="H10" s="189">
        <v>48</v>
      </c>
      <c r="I10" s="189">
        <f>SUM(B10:H10)</f>
        <v>48</v>
      </c>
      <c r="J10" s="189"/>
      <c r="K10" s="189">
        <f>SUM(I10:J10)</f>
        <v>48</v>
      </c>
      <c r="L10" s="189"/>
    </row>
    <row r="11" spans="1:12" ht="15" customHeight="1">
      <c r="A11" s="254" t="s">
        <v>121</v>
      </c>
      <c r="B11" s="189"/>
      <c r="C11" s="189"/>
      <c r="D11" s="189"/>
      <c r="E11" s="189"/>
      <c r="F11" s="189"/>
      <c r="G11" s="189"/>
      <c r="H11" s="189"/>
      <c r="I11" s="189"/>
      <c r="J11" s="189"/>
      <c r="K11" s="189"/>
      <c r="L11" s="189"/>
    </row>
    <row r="12" spans="1:12" ht="12.75" customHeight="1">
      <c r="A12" s="205" t="s">
        <v>122</v>
      </c>
      <c r="B12" s="189"/>
      <c r="C12" s="189"/>
      <c r="D12" s="189"/>
      <c r="E12" s="189"/>
      <c r="F12" s="189"/>
      <c r="G12" s="189">
        <v>-21255</v>
      </c>
      <c r="H12" s="189"/>
      <c r="I12" s="189">
        <f>SUM(B12:H12)</f>
        <v>-21255</v>
      </c>
      <c r="J12" s="380"/>
      <c r="K12" s="189">
        <f>SUM(I12:J12)</f>
        <v>-21255</v>
      </c>
      <c r="L12" s="208"/>
    </row>
    <row r="13" spans="1:13" ht="12.75" customHeight="1">
      <c r="A13" s="207" t="s">
        <v>123</v>
      </c>
      <c r="B13" s="207"/>
      <c r="C13" s="207"/>
      <c r="D13" s="207">
        <v>681</v>
      </c>
      <c r="E13" s="207">
        <v>3</v>
      </c>
      <c r="F13" s="207">
        <v>309</v>
      </c>
      <c r="G13" s="207"/>
      <c r="H13" s="207">
        <v>2769</v>
      </c>
      <c r="I13" s="189">
        <f>SUM(B13:H13)</f>
        <v>3762</v>
      </c>
      <c r="J13" s="207">
        <v>13</v>
      </c>
      <c r="K13" s="189">
        <f>SUM(I13:J13)</f>
        <v>3775</v>
      </c>
      <c r="L13" s="381"/>
      <c r="M13" s="381"/>
    </row>
    <row r="14" spans="1:13" ht="12.75" customHeight="1">
      <c r="A14" s="209"/>
      <c r="B14" s="190"/>
      <c r="C14" s="190"/>
      <c r="D14" s="190"/>
      <c r="E14" s="190"/>
      <c r="F14" s="190"/>
      <c r="G14" s="190"/>
      <c r="H14" s="190"/>
      <c r="I14" s="190"/>
      <c r="J14" s="190"/>
      <c r="K14" s="190"/>
      <c r="L14" s="381"/>
      <c r="M14" s="381"/>
    </row>
    <row r="15" spans="1:12" ht="12.75" customHeight="1">
      <c r="A15" s="198" t="s">
        <v>127</v>
      </c>
      <c r="B15" s="206">
        <f aca="true" t="shared" si="0" ref="B15:K15">SUM(B7:B14)</f>
        <v>19399</v>
      </c>
      <c r="C15" s="206">
        <f t="shared" si="0"/>
        <v>0</v>
      </c>
      <c r="D15" s="206">
        <f>SUM(D7:D14)</f>
        <v>-731</v>
      </c>
      <c r="E15" s="206">
        <f t="shared" si="0"/>
        <v>3</v>
      </c>
      <c r="F15" s="206">
        <f t="shared" si="0"/>
        <v>-748</v>
      </c>
      <c r="G15" s="206">
        <f t="shared" si="0"/>
        <v>29403</v>
      </c>
      <c r="H15" s="206">
        <f t="shared" si="0"/>
        <v>152902</v>
      </c>
      <c r="I15" s="206">
        <f>SUM(I7:I14)</f>
        <v>200228</v>
      </c>
      <c r="J15" s="206">
        <f t="shared" si="0"/>
        <v>284</v>
      </c>
      <c r="K15" s="206">
        <f t="shared" si="0"/>
        <v>200512</v>
      </c>
      <c r="L15" s="381"/>
    </row>
    <row r="16" spans="2:12" ht="12.75" customHeight="1">
      <c r="B16" s="381"/>
      <c r="C16" s="381"/>
      <c r="D16" s="381"/>
      <c r="E16" s="381"/>
      <c r="F16" s="381"/>
      <c r="G16" s="381"/>
      <c r="H16" s="381"/>
      <c r="I16" s="381"/>
      <c r="J16" s="381"/>
      <c r="K16" s="381"/>
      <c r="L16" s="381"/>
    </row>
    <row r="17" spans="2:12" ht="12.75" customHeight="1">
      <c r="B17" s="381"/>
      <c r="C17" s="381"/>
      <c r="D17" s="381"/>
      <c r="E17" s="381"/>
      <c r="F17" s="381"/>
      <c r="G17" s="381"/>
      <c r="H17" s="381"/>
      <c r="I17" s="381"/>
      <c r="J17" s="381"/>
      <c r="K17" s="381"/>
      <c r="L17" s="381"/>
    </row>
    <row r="18" spans="2:4" ht="12.75" customHeight="1">
      <c r="B18" s="207"/>
      <c r="C18" s="207"/>
      <c r="D18" s="207"/>
    </row>
    <row r="19" spans="1:11" ht="12.75" customHeight="1">
      <c r="A19" s="198" t="s">
        <v>119</v>
      </c>
      <c r="B19" s="206">
        <v>19399</v>
      </c>
      <c r="C19" s="206">
        <v>50673</v>
      </c>
      <c r="D19" s="206">
        <v>-1523</v>
      </c>
      <c r="E19" s="206">
        <v>-48</v>
      </c>
      <c r="F19" s="206">
        <v>-570</v>
      </c>
      <c r="G19" s="206">
        <v>0</v>
      </c>
      <c r="H19" s="206">
        <v>154785</v>
      </c>
      <c r="I19" s="206">
        <f>SUM(B19:H19)</f>
        <v>222716</v>
      </c>
      <c r="J19" s="206">
        <v>278</v>
      </c>
      <c r="K19" s="206">
        <f>SUM(I19:J19)</f>
        <v>222994</v>
      </c>
    </row>
    <row r="20" spans="1:11" ht="12.75" customHeight="1">
      <c r="A20" s="198"/>
      <c r="B20" s="206"/>
      <c r="C20" s="206"/>
      <c r="D20" s="206"/>
      <c r="E20" s="206"/>
      <c r="F20" s="206"/>
      <c r="G20" s="206"/>
      <c r="H20" s="206"/>
      <c r="I20" s="206"/>
      <c r="J20" s="206"/>
      <c r="K20" s="206"/>
    </row>
    <row r="21" ht="12.75" customHeight="1"/>
    <row r="22" spans="1:11" s="382" customFormat="1" ht="27" customHeight="1">
      <c r="A22" s="254" t="s">
        <v>120</v>
      </c>
      <c r="B22" s="242"/>
      <c r="C22" s="242"/>
      <c r="D22" s="242"/>
      <c r="E22" s="242"/>
      <c r="F22" s="242"/>
      <c r="G22" s="242"/>
      <c r="H22" s="242">
        <v>80</v>
      </c>
      <c r="I22" s="242">
        <f>SUM(B22:H22)</f>
        <v>80</v>
      </c>
      <c r="J22" s="242"/>
      <c r="K22" s="242">
        <f>SUM(I22:J22)</f>
        <v>80</v>
      </c>
    </row>
    <row r="23" spans="1:11" s="382" customFormat="1" ht="15" customHeight="1">
      <c r="A23" s="254" t="s">
        <v>121</v>
      </c>
      <c r="B23" s="242"/>
      <c r="C23" s="242"/>
      <c r="D23" s="242"/>
      <c r="E23" s="242"/>
      <c r="F23" s="242"/>
      <c r="G23" s="242"/>
      <c r="H23" s="242"/>
      <c r="I23" s="242"/>
      <c r="J23" s="242"/>
      <c r="K23" s="242"/>
    </row>
    <row r="24" spans="1:11" ht="12.75" customHeight="1">
      <c r="A24" s="207" t="s">
        <v>124</v>
      </c>
      <c r="B24" s="207"/>
      <c r="C24" s="207"/>
      <c r="D24" s="207"/>
      <c r="E24" s="207"/>
      <c r="F24" s="207"/>
      <c r="G24" s="207"/>
      <c r="H24" s="207">
        <v>-21306</v>
      </c>
      <c r="I24" s="207">
        <f>SUM(B24:H24)</f>
        <v>-21306</v>
      </c>
      <c r="J24" s="207"/>
      <c r="K24" s="207">
        <f>SUM(I24:J24)</f>
        <v>-21306</v>
      </c>
    </row>
    <row r="25" spans="1:11" ht="12.75" customHeight="1">
      <c r="A25" s="254" t="s">
        <v>125</v>
      </c>
      <c r="B25" s="207"/>
      <c r="C25" s="207"/>
      <c r="D25" s="207"/>
      <c r="E25" s="207">
        <v>52</v>
      </c>
      <c r="F25" s="207"/>
      <c r="G25" s="207">
        <v>-52</v>
      </c>
      <c r="H25" s="207"/>
      <c r="I25" s="207"/>
      <c r="J25" s="207"/>
      <c r="K25" s="207"/>
    </row>
    <row r="26" spans="1:11" ht="12.75" customHeight="1">
      <c r="A26" s="207" t="s">
        <v>123</v>
      </c>
      <c r="B26" s="189"/>
      <c r="C26" s="189"/>
      <c r="D26" s="208">
        <v>32</v>
      </c>
      <c r="E26" s="189">
        <v>-2</v>
      </c>
      <c r="F26" s="208">
        <v>921</v>
      </c>
      <c r="G26" s="189"/>
      <c r="H26" s="189">
        <v>3994</v>
      </c>
      <c r="I26" s="207">
        <f>SUM(B26:H26)</f>
        <v>4945</v>
      </c>
      <c r="J26" s="189">
        <v>4</v>
      </c>
      <c r="K26" s="189">
        <f>SUM(I26:J26)</f>
        <v>4949</v>
      </c>
    </row>
    <row r="27" spans="1:11" ht="12.75" customHeight="1">
      <c r="A27" s="190"/>
      <c r="B27" s="190"/>
      <c r="C27" s="190"/>
      <c r="D27" s="190"/>
      <c r="E27" s="190"/>
      <c r="F27" s="190"/>
      <c r="G27" s="190"/>
      <c r="H27" s="190"/>
      <c r="I27" s="190"/>
      <c r="J27" s="190"/>
      <c r="K27" s="190"/>
    </row>
    <row r="28" spans="1:11" ht="12.75" customHeight="1">
      <c r="A28" s="198" t="s">
        <v>128</v>
      </c>
      <c r="B28" s="206">
        <f aca="true" t="shared" si="1" ref="B28:K28">SUM(B19:B27)</f>
        <v>19399</v>
      </c>
      <c r="C28" s="206">
        <f t="shared" si="1"/>
        <v>50673</v>
      </c>
      <c r="D28" s="206">
        <f t="shared" si="1"/>
        <v>-1491</v>
      </c>
      <c r="E28" s="206">
        <f t="shared" si="1"/>
        <v>2</v>
      </c>
      <c r="F28" s="206">
        <f t="shared" si="1"/>
        <v>351</v>
      </c>
      <c r="G28" s="206">
        <f t="shared" si="1"/>
        <v>-52</v>
      </c>
      <c r="H28" s="206">
        <f t="shared" si="1"/>
        <v>137553</v>
      </c>
      <c r="I28" s="206">
        <f t="shared" si="1"/>
        <v>206435</v>
      </c>
      <c r="J28" s="206">
        <f t="shared" si="1"/>
        <v>282</v>
      </c>
      <c r="K28" s="206">
        <f t="shared" si="1"/>
        <v>206717</v>
      </c>
    </row>
    <row r="29" spans="2:4" ht="15">
      <c r="B29" s="207"/>
      <c r="C29" s="207"/>
      <c r="D29" s="207"/>
    </row>
    <row r="30" spans="2:8" ht="15">
      <c r="B30" s="207"/>
      <c r="C30" s="207"/>
      <c r="D30" s="207"/>
      <c r="H30" s="381"/>
    </row>
    <row r="31" spans="2:5" ht="15">
      <c r="B31" s="207"/>
      <c r="C31" s="207"/>
      <c r="D31" s="207"/>
      <c r="E31" s="381"/>
    </row>
    <row r="32" spans="2:5" ht="15">
      <c r="B32" s="207"/>
      <c r="C32" s="207"/>
      <c r="D32" s="207"/>
      <c r="E32" s="381"/>
    </row>
    <row r="33" spans="2:4" ht="15">
      <c r="B33" s="207"/>
      <c r="C33" s="207"/>
      <c r="D33" s="207"/>
    </row>
    <row r="34" spans="2:4" ht="15">
      <c r="B34" s="207"/>
      <c r="C34" s="207"/>
      <c r="D34" s="207"/>
    </row>
    <row r="35" spans="2:9" ht="15">
      <c r="B35" s="207"/>
      <c r="C35" s="207"/>
      <c r="D35" s="207"/>
      <c r="I35" s="381"/>
    </row>
    <row r="36" spans="2:7" ht="15">
      <c r="B36" s="207"/>
      <c r="C36" s="207"/>
      <c r="D36" s="207"/>
      <c r="E36" s="381"/>
      <c r="F36" s="381"/>
      <c r="G36" s="381"/>
    </row>
    <row r="37" spans="2:4" ht="15">
      <c r="B37" s="207"/>
      <c r="C37" s="207"/>
      <c r="D37" s="207"/>
    </row>
    <row r="38" spans="2:4" ht="15">
      <c r="B38" s="207"/>
      <c r="C38" s="207"/>
      <c r="D38" s="207"/>
    </row>
    <row r="39" spans="5:7" ht="15">
      <c r="E39" s="381"/>
      <c r="F39" s="381"/>
      <c r="G39" s="381"/>
    </row>
  </sheetData>
  <sheetProtection/>
  <printOptions/>
  <pageMargins left="0.75" right="0.28" top="1" bottom="1" header="0.4921259845" footer="0.4921259845"/>
  <pageSetup fitToHeight="1" fitToWidth="1" horizontalDpi="1200" verticalDpi="1200" orientation="portrait"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E17"/>
  <sheetViews>
    <sheetView zoomScalePageLayoutView="0" workbookViewId="0" topLeftCell="A1">
      <selection activeCell="A1" sqref="A1"/>
    </sheetView>
  </sheetViews>
  <sheetFormatPr defaultColWidth="9.140625" defaultRowHeight="12.75"/>
  <cols>
    <col min="1" max="1" width="49.140625" style="256" customWidth="1"/>
    <col min="2" max="2" width="11.57421875" style="255" customWidth="1"/>
    <col min="3" max="3" width="11.57421875" style="311" customWidth="1"/>
    <col min="4" max="4" width="10.28125" style="311" customWidth="1"/>
    <col min="5" max="5" width="10.7109375" style="256" customWidth="1"/>
    <col min="6" max="16384" width="9.140625" style="256" customWidth="1"/>
  </cols>
  <sheetData>
    <row r="1" spans="1:4" ht="12.75">
      <c r="A1" s="197" t="s">
        <v>5</v>
      </c>
      <c r="B1" s="197"/>
      <c r="C1" s="197"/>
      <c r="D1" s="197"/>
    </row>
    <row r="3" spans="1:4" ht="15.75">
      <c r="A3" s="139" t="s">
        <v>129</v>
      </c>
      <c r="B3" s="260"/>
      <c r="C3" s="260"/>
      <c r="D3" s="260"/>
    </row>
    <row r="4" ht="12.75">
      <c r="E4" s="134"/>
    </row>
    <row r="5" spans="3:5" ht="12.75">
      <c r="C5" s="312"/>
      <c r="D5" s="350"/>
      <c r="E5" s="134"/>
    </row>
    <row r="6" spans="1:5" ht="12.75">
      <c r="A6" s="142" t="s">
        <v>130</v>
      </c>
      <c r="B6" s="210" t="s">
        <v>22</v>
      </c>
      <c r="C6" s="210" t="s">
        <v>20</v>
      </c>
      <c r="D6" s="210" t="s">
        <v>27</v>
      </c>
      <c r="E6" s="140"/>
    </row>
    <row r="7" spans="1:5" ht="12.75">
      <c r="A7" s="134"/>
      <c r="B7" s="171"/>
      <c r="C7" s="171"/>
      <c r="D7" s="171"/>
      <c r="E7" s="135"/>
    </row>
    <row r="8" spans="1:5" ht="12.75">
      <c r="A8" s="134" t="s">
        <v>42</v>
      </c>
      <c r="B8" s="171">
        <v>4.9</v>
      </c>
      <c r="C8" s="171">
        <v>6.5</v>
      </c>
      <c r="D8" s="241">
        <v>25.6</v>
      </c>
      <c r="E8" s="141"/>
    </row>
    <row r="9" spans="1:5" ht="12.75">
      <c r="A9" s="134"/>
      <c r="B9" s="171"/>
      <c r="C9" s="171"/>
      <c r="D9" s="172"/>
      <c r="E9" s="141"/>
    </row>
    <row r="10" spans="1:5" ht="12.75" customHeight="1">
      <c r="A10" s="134" t="s">
        <v>131</v>
      </c>
      <c r="B10" s="171"/>
      <c r="C10" s="171"/>
      <c r="D10" s="172"/>
      <c r="E10" s="135"/>
    </row>
    <row r="11" spans="1:5" ht="12.75" customHeight="1">
      <c r="A11" s="134" t="s">
        <v>132</v>
      </c>
      <c r="B11" s="134"/>
      <c r="C11" s="134"/>
      <c r="D11" s="134">
        <v>17.1</v>
      </c>
      <c r="E11" s="135"/>
    </row>
    <row r="12" spans="1:5" ht="12.75" customHeight="1">
      <c r="A12" s="383" t="s">
        <v>133</v>
      </c>
      <c r="B12" s="172"/>
      <c r="C12" s="172">
        <v>0.1</v>
      </c>
      <c r="D12" s="172">
        <v>0.1</v>
      </c>
      <c r="E12" s="135"/>
    </row>
    <row r="13" spans="1:5" ht="12.75" customHeight="1">
      <c r="A13" s="134" t="s">
        <v>134</v>
      </c>
      <c r="B13" s="172"/>
      <c r="C13" s="172"/>
      <c r="D13" s="172"/>
      <c r="E13" s="135"/>
    </row>
    <row r="14" spans="1:5" ht="12.75">
      <c r="A14" s="142" t="s">
        <v>135</v>
      </c>
      <c r="B14" s="293">
        <v>0.1</v>
      </c>
      <c r="C14" s="293">
        <v>0.2</v>
      </c>
      <c r="D14" s="349">
        <v>1.5</v>
      </c>
      <c r="E14" s="257"/>
    </row>
    <row r="15" spans="1:4" ht="12.75">
      <c r="A15" s="134" t="s">
        <v>136</v>
      </c>
      <c r="B15" s="241">
        <f>SUM(B8:B14)</f>
        <v>5</v>
      </c>
      <c r="C15" s="241">
        <f>SUM(C8:C14)</f>
        <v>6.8</v>
      </c>
      <c r="D15" s="241">
        <f>SUM(D8:D14)</f>
        <v>44.300000000000004</v>
      </c>
    </row>
    <row r="17" spans="1:4" ht="12.75">
      <c r="A17" s="133"/>
      <c r="B17" s="240"/>
      <c r="C17" s="240"/>
      <c r="D17" s="240"/>
    </row>
  </sheetData>
  <sheetProtection/>
  <printOptions/>
  <pageMargins left="0.75" right="0.75" top="1" bottom="1" header="0.4921259845" footer="0.4921259845"/>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A1" sqref="A1"/>
    </sheetView>
  </sheetViews>
  <sheetFormatPr defaultColWidth="9.140625" defaultRowHeight="12.75"/>
  <cols>
    <col min="1" max="1" width="50.421875" style="384" customWidth="1"/>
    <col min="2" max="3" width="11.57421875" style="384" customWidth="1"/>
    <col min="4" max="5" width="10.140625" style="388" customWidth="1"/>
    <col min="6" max="16384" width="9.140625" style="384" customWidth="1"/>
  </cols>
  <sheetData>
    <row r="1" spans="1:5" ht="12.75">
      <c r="A1" s="197" t="s">
        <v>5</v>
      </c>
      <c r="B1" s="197"/>
      <c r="C1" s="197"/>
      <c r="D1" s="90"/>
      <c r="E1" s="90"/>
    </row>
    <row r="2" spans="1:5" ht="12.75">
      <c r="A2" s="32"/>
      <c r="B2" s="32"/>
      <c r="C2" s="32"/>
      <c r="D2" s="90"/>
      <c r="E2" s="90"/>
    </row>
    <row r="3" spans="1:5" ht="15.75">
      <c r="A3" s="71" t="s">
        <v>137</v>
      </c>
      <c r="B3" s="71"/>
      <c r="C3" s="71"/>
      <c r="D3" s="237"/>
      <c r="E3" s="122"/>
    </row>
    <row r="4" spans="1:5" ht="12.75">
      <c r="A4" s="33"/>
      <c r="B4" s="33"/>
      <c r="C4" s="385"/>
      <c r="D4" s="385"/>
      <c r="E4" s="122"/>
    </row>
    <row r="5" spans="1:5" ht="12.75">
      <c r="A5" s="386"/>
      <c r="B5" s="238" t="s">
        <v>22</v>
      </c>
      <c r="C5" s="238" t="s">
        <v>20</v>
      </c>
      <c r="D5" s="238" t="s">
        <v>27</v>
      </c>
      <c r="E5" s="261"/>
    </row>
    <row r="6" spans="1:5" ht="12.75">
      <c r="A6" s="34"/>
      <c r="B6" s="224"/>
      <c r="C6" s="224"/>
      <c r="D6" s="224"/>
      <c r="E6" s="224"/>
    </row>
    <row r="7" spans="1:6" ht="12.75">
      <c r="A7" s="31" t="s">
        <v>138</v>
      </c>
      <c r="B7" s="144">
        <v>0.07</v>
      </c>
      <c r="C7" s="144">
        <v>0.1</v>
      </c>
      <c r="D7" s="144">
        <v>0.44</v>
      </c>
      <c r="E7" s="258"/>
      <c r="F7" s="387"/>
    </row>
    <row r="8" spans="1:6" ht="12.75">
      <c r="A8" s="31" t="s">
        <v>139</v>
      </c>
      <c r="B8" s="144">
        <v>0.07</v>
      </c>
      <c r="C8" s="144">
        <v>0.1</v>
      </c>
      <c r="D8" s="144">
        <v>0.44</v>
      </c>
      <c r="E8" s="258"/>
      <c r="F8" s="387"/>
    </row>
    <row r="9" spans="1:5" ht="12.75">
      <c r="A9" s="31" t="s">
        <v>140</v>
      </c>
      <c r="B9" s="225">
        <v>0.23</v>
      </c>
      <c r="C9" s="225">
        <v>0.27</v>
      </c>
      <c r="D9" s="225">
        <v>1.92</v>
      </c>
      <c r="E9" s="262"/>
    </row>
    <row r="10" spans="1:5" ht="12.75">
      <c r="A10" s="31" t="s">
        <v>141</v>
      </c>
      <c r="B10" s="225">
        <v>-1.5</v>
      </c>
      <c r="C10" s="225">
        <v>-0.2</v>
      </c>
      <c r="D10" s="225">
        <v>-2.2</v>
      </c>
      <c r="E10" s="263"/>
    </row>
    <row r="11" spans="1:5" ht="12.75">
      <c r="A11" s="31" t="s">
        <v>142</v>
      </c>
      <c r="B11" s="91">
        <v>11474</v>
      </c>
      <c r="C11" s="91">
        <v>12868</v>
      </c>
      <c r="D11" s="91">
        <v>70590</v>
      </c>
      <c r="E11" s="91"/>
    </row>
    <row r="12" spans="1:5" ht="12.75">
      <c r="A12" s="31" t="s">
        <v>143</v>
      </c>
      <c r="B12" s="91">
        <v>10826</v>
      </c>
      <c r="C12" s="91">
        <v>10568</v>
      </c>
      <c r="D12" s="91">
        <v>61548</v>
      </c>
      <c r="E12" s="91"/>
    </row>
    <row r="13" spans="1:5" ht="12.75">
      <c r="A13" s="31"/>
      <c r="B13" s="222"/>
      <c r="C13" s="222"/>
      <c r="D13" s="222"/>
      <c r="E13" s="263"/>
    </row>
    <row r="14" spans="1:5" ht="12.75">
      <c r="A14" s="31" t="s">
        <v>144</v>
      </c>
      <c r="B14" s="144">
        <v>5.18</v>
      </c>
      <c r="C14" s="144">
        <v>5.33</v>
      </c>
      <c r="D14" s="144">
        <v>5.63</v>
      </c>
      <c r="E14" s="264"/>
    </row>
    <row r="15" spans="1:5" ht="12.75">
      <c r="A15" s="32" t="s">
        <v>145</v>
      </c>
      <c r="B15" s="90">
        <v>5.3</v>
      </c>
      <c r="C15" s="90">
        <v>7.4</v>
      </c>
      <c r="D15" s="90">
        <v>7.7</v>
      </c>
      <c r="E15" s="263"/>
    </row>
    <row r="16" spans="1:5" ht="12.75">
      <c r="A16" s="31" t="s">
        <v>146</v>
      </c>
      <c r="B16" s="281">
        <v>5.9</v>
      </c>
      <c r="C16" s="281">
        <v>7.7</v>
      </c>
      <c r="D16" s="281">
        <v>7.6</v>
      </c>
      <c r="E16" s="263"/>
    </row>
    <row r="17" spans="1:5" ht="12.75">
      <c r="A17" s="31" t="s">
        <v>147</v>
      </c>
      <c r="B17" s="90">
        <v>39.7</v>
      </c>
      <c r="C17" s="90">
        <v>42.4</v>
      </c>
      <c r="D17" s="90">
        <v>44.5</v>
      </c>
      <c r="E17" s="265"/>
    </row>
    <row r="18" spans="1:5" ht="12.75">
      <c r="A18" s="31" t="s">
        <v>18</v>
      </c>
      <c r="B18" s="90">
        <v>75.4</v>
      </c>
      <c r="C18" s="90">
        <v>63.9</v>
      </c>
      <c r="D18" s="90">
        <v>58.3</v>
      </c>
      <c r="E18" s="266"/>
    </row>
    <row r="19" spans="1:5" ht="12.75">
      <c r="A19" s="31" t="s">
        <v>148</v>
      </c>
      <c r="B19" s="66">
        <v>151239</v>
      </c>
      <c r="C19" s="66">
        <v>132015</v>
      </c>
      <c r="D19" s="66">
        <v>127165</v>
      </c>
      <c r="E19" s="267"/>
    </row>
    <row r="20" spans="1:5" ht="12.75">
      <c r="A20" s="31" t="s">
        <v>149</v>
      </c>
      <c r="B20" s="66">
        <v>8119</v>
      </c>
      <c r="C20" s="66">
        <v>7520</v>
      </c>
      <c r="D20" s="66">
        <v>8513</v>
      </c>
      <c r="E20" s="267"/>
    </row>
    <row r="21" spans="1:5" ht="12.75">
      <c r="A21" s="31" t="s">
        <v>150</v>
      </c>
      <c r="B21" s="66">
        <v>9229</v>
      </c>
      <c r="C21" s="66">
        <v>8725</v>
      </c>
      <c r="D21" s="66">
        <v>9357</v>
      </c>
      <c r="E21" s="267"/>
    </row>
    <row r="22" spans="1:5" ht="12.75">
      <c r="A22" s="31"/>
      <c r="B22" s="222"/>
      <c r="C22" s="222"/>
      <c r="D22" s="222"/>
      <c r="E22" s="267"/>
    </row>
    <row r="23" spans="1:5" ht="12.75">
      <c r="A23" s="31" t="s">
        <v>151</v>
      </c>
      <c r="B23" s="222"/>
      <c r="C23" s="222"/>
      <c r="D23" s="222"/>
      <c r="E23" s="267"/>
    </row>
    <row r="24" spans="1:5" ht="12.75">
      <c r="A24" s="31" t="s">
        <v>152</v>
      </c>
      <c r="B24" s="66">
        <v>38686</v>
      </c>
      <c r="C24" s="66">
        <v>38738</v>
      </c>
      <c r="D24" s="66">
        <v>38722</v>
      </c>
      <c r="E24" s="267"/>
    </row>
    <row r="25" spans="1:5" ht="12.75">
      <c r="A25" s="31" t="s">
        <v>153</v>
      </c>
      <c r="B25" s="66">
        <v>38686</v>
      </c>
      <c r="C25" s="66">
        <v>38738</v>
      </c>
      <c r="D25" s="66">
        <v>38686</v>
      </c>
      <c r="E25" s="267"/>
    </row>
    <row r="26" spans="1:5" ht="12.75">
      <c r="A26" s="31" t="s">
        <v>154</v>
      </c>
      <c r="B26" s="66">
        <v>38711</v>
      </c>
      <c r="C26" s="66">
        <v>38769</v>
      </c>
      <c r="D26" s="66">
        <v>38762</v>
      </c>
      <c r="E26" s="267"/>
    </row>
    <row r="27" spans="1:5" ht="12.75">
      <c r="A27" s="32"/>
      <c r="B27" s="32"/>
      <c r="C27" s="32"/>
      <c r="D27" s="90"/>
      <c r="E27" s="90"/>
    </row>
    <row r="28" spans="1:7" ht="12.75" customHeight="1">
      <c r="A28" s="423" t="s">
        <v>155</v>
      </c>
      <c r="B28" s="423"/>
      <c r="C28" s="423"/>
      <c r="D28" s="423"/>
      <c r="E28" s="423"/>
      <c r="F28" s="423"/>
      <c r="G28" s="423"/>
    </row>
    <row r="29" spans="1:7" ht="12.75">
      <c r="A29" s="423"/>
      <c r="B29" s="423"/>
      <c r="C29" s="423"/>
      <c r="D29" s="423"/>
      <c r="E29" s="423"/>
      <c r="F29" s="423"/>
      <c r="G29" s="423"/>
    </row>
    <row r="46" ht="14.25" customHeight="1"/>
    <row r="47" ht="14.25" customHeight="1"/>
    <row r="48" ht="14.25" customHeight="1"/>
  </sheetData>
  <sheetProtection/>
  <mergeCells count="1">
    <mergeCell ref="A28:G29"/>
  </mergeCells>
  <printOptions/>
  <pageMargins left="0.7480314960629921" right="0.7480314960629921" top="0.984251968503937" bottom="0" header="0.4921259845" footer="0.4921259845"/>
  <pageSetup fitToHeight="1" fitToWidth="1" orientation="portrait" paperSize="9" scale="92" r:id="rId1"/>
  <headerFooter alignWithMargins="0">
    <oddFooter>&amp;R&amp;8&amp;F/&amp;A</oddFooter>
  </headerFooter>
  <rowBreaks count="2" manualBreakCount="2">
    <brk id="35" max="65535" man="1"/>
    <brk id="56" max="65535" man="1"/>
  </rowBreaks>
</worksheet>
</file>

<file path=xl/worksheets/sheet7.xml><?xml version="1.0" encoding="utf-8"?>
<worksheet xmlns="http://schemas.openxmlformats.org/spreadsheetml/2006/main" xmlns:r="http://schemas.openxmlformats.org/officeDocument/2006/relationships">
  <sheetPr>
    <pageSetUpPr fitToPage="1"/>
  </sheetPr>
  <dimension ref="A1:F80"/>
  <sheetViews>
    <sheetView zoomScalePageLayoutView="0" workbookViewId="0" topLeftCell="A1">
      <selection activeCell="A1" sqref="A1"/>
    </sheetView>
  </sheetViews>
  <sheetFormatPr defaultColWidth="9.140625" defaultRowHeight="12.75"/>
  <cols>
    <col min="1" max="1" width="60.7109375" style="26" customWidth="1"/>
    <col min="2" max="4" width="11.140625" style="314" customWidth="1"/>
    <col min="5" max="16384" width="9.140625" style="26" customWidth="1"/>
  </cols>
  <sheetData>
    <row r="1" ht="12.75">
      <c r="A1" s="197" t="s">
        <v>5</v>
      </c>
    </row>
    <row r="3" spans="1:4" ht="15.75">
      <c r="A3" s="22" t="s">
        <v>156</v>
      </c>
      <c r="B3" s="92"/>
      <c r="C3" s="92"/>
      <c r="D3" s="92"/>
    </row>
    <row r="4" spans="1:4" ht="12.75">
      <c r="A4" s="23"/>
      <c r="C4" s="391"/>
      <c r="D4" s="391"/>
    </row>
    <row r="5" spans="1:4" ht="12.75">
      <c r="A5" s="24" t="s">
        <v>1</v>
      </c>
      <c r="B5" s="88" t="s">
        <v>23</v>
      </c>
      <c r="C5" s="88" t="s">
        <v>21</v>
      </c>
      <c r="D5" s="88" t="s">
        <v>28</v>
      </c>
    </row>
    <row r="6" ht="12.75">
      <c r="A6" s="23"/>
    </row>
    <row r="7" ht="12.75">
      <c r="A7" s="25" t="s">
        <v>157</v>
      </c>
    </row>
    <row r="8" spans="1:4" ht="12.75">
      <c r="A8" s="26" t="s">
        <v>47</v>
      </c>
      <c r="B8" s="313">
        <v>2764</v>
      </c>
      <c r="C8" s="313">
        <v>3996</v>
      </c>
      <c r="D8" s="313">
        <v>16964</v>
      </c>
    </row>
    <row r="9" ht="12.75">
      <c r="A9" s="25" t="s">
        <v>158</v>
      </c>
    </row>
    <row r="10" spans="1:4" ht="12.75">
      <c r="A10" s="27" t="s">
        <v>46</v>
      </c>
      <c r="B10" s="313">
        <v>1209</v>
      </c>
      <c r="C10" s="313">
        <v>1404</v>
      </c>
      <c r="D10" s="313">
        <v>4030</v>
      </c>
    </row>
    <row r="11" spans="1:4" ht="12.75">
      <c r="A11" s="27" t="s">
        <v>159</v>
      </c>
      <c r="B11" s="313">
        <v>10826</v>
      </c>
      <c r="C11" s="313">
        <v>10568</v>
      </c>
      <c r="D11" s="313">
        <v>61548</v>
      </c>
    </row>
    <row r="12" spans="1:5" ht="12.75">
      <c r="A12" s="27" t="s">
        <v>160</v>
      </c>
      <c r="B12" s="313">
        <v>959</v>
      </c>
      <c r="C12" s="313">
        <v>1064</v>
      </c>
      <c r="D12" s="313">
        <v>4602</v>
      </c>
      <c r="E12" s="392"/>
    </row>
    <row r="13" spans="1:4" ht="12.75">
      <c r="A13" s="27" t="s">
        <v>161</v>
      </c>
      <c r="B13" s="313"/>
      <c r="C13" s="313"/>
      <c r="D13" s="313"/>
    </row>
    <row r="14" spans="1:5" ht="12.75">
      <c r="A14" s="29" t="s">
        <v>77</v>
      </c>
      <c r="B14" s="351">
        <v>-459</v>
      </c>
      <c r="C14" s="351">
        <v>-739</v>
      </c>
      <c r="D14" s="351">
        <v>-858</v>
      </c>
      <c r="E14" s="392"/>
    </row>
    <row r="15" spans="1:4" ht="25.5">
      <c r="A15" s="389" t="s">
        <v>162</v>
      </c>
      <c r="B15" s="352">
        <f>SUM(B8:B14)</f>
        <v>15299</v>
      </c>
      <c r="C15" s="352">
        <f>SUM(C8:C14)</f>
        <v>16293</v>
      </c>
      <c r="D15" s="352">
        <f>SUM(D8:D14)</f>
        <v>86286</v>
      </c>
    </row>
    <row r="16" spans="2:4" ht="12.75">
      <c r="B16" s="352"/>
      <c r="C16" s="352"/>
      <c r="D16" s="352"/>
    </row>
    <row r="17" spans="1:4" ht="12.75">
      <c r="A17" s="26" t="s">
        <v>163</v>
      </c>
      <c r="B17" s="352"/>
      <c r="C17" s="352"/>
      <c r="D17" s="352"/>
    </row>
    <row r="18" spans="1:4" ht="12.75">
      <c r="A18" s="27" t="s">
        <v>164</v>
      </c>
      <c r="B18" s="313">
        <v>-16993</v>
      </c>
      <c r="C18" s="313">
        <v>-16343</v>
      </c>
      <c r="D18" s="313">
        <v>-7843</v>
      </c>
    </row>
    <row r="19" spans="1:4" ht="12.75">
      <c r="A19" s="27" t="s">
        <v>165</v>
      </c>
      <c r="B19" s="313">
        <v>1033</v>
      </c>
      <c r="C19" s="313">
        <v>3810</v>
      </c>
      <c r="D19" s="313">
        <v>9</v>
      </c>
    </row>
    <row r="20" spans="1:4" ht="12.75">
      <c r="A20" s="29" t="s">
        <v>166</v>
      </c>
      <c r="B20" s="351">
        <v>13476</v>
      </c>
      <c r="C20" s="351">
        <v>10657</v>
      </c>
      <c r="D20" s="351">
        <v>11055</v>
      </c>
    </row>
    <row r="21" spans="1:4" ht="12.75">
      <c r="A21" s="28" t="s">
        <v>163</v>
      </c>
      <c r="B21" s="353">
        <f>SUM(B18:B20)</f>
        <v>-2484</v>
      </c>
      <c r="C21" s="353">
        <f>SUM(C18:C20)</f>
        <v>-1876</v>
      </c>
      <c r="D21" s="353">
        <f>SUM(D18:D20)</f>
        <v>3221</v>
      </c>
    </row>
    <row r="22" spans="2:4" ht="12.75">
      <c r="B22" s="352"/>
      <c r="C22" s="352"/>
      <c r="D22" s="352"/>
    </row>
    <row r="23" spans="1:4" ht="12.75">
      <c r="A23" s="26" t="s">
        <v>167</v>
      </c>
      <c r="B23" s="313">
        <v>-1311</v>
      </c>
      <c r="C23" s="313">
        <v>-1566</v>
      </c>
      <c r="D23" s="313">
        <v>-6165</v>
      </c>
    </row>
    <row r="24" spans="1:4" ht="12.75">
      <c r="A24" s="26" t="s">
        <v>168</v>
      </c>
      <c r="B24" s="313">
        <v>257</v>
      </c>
      <c r="C24" s="313">
        <v>254</v>
      </c>
      <c r="D24" s="313">
        <v>1020</v>
      </c>
    </row>
    <row r="25" spans="1:4" ht="12.75">
      <c r="A25" s="390" t="s">
        <v>169</v>
      </c>
      <c r="B25" s="351">
        <v>-2854</v>
      </c>
      <c r="C25" s="351">
        <v>-2623</v>
      </c>
      <c r="D25" s="351">
        <v>-9896</v>
      </c>
    </row>
    <row r="26" spans="2:4" ht="12.75">
      <c r="B26" s="313"/>
      <c r="C26" s="313"/>
      <c r="D26" s="354"/>
    </row>
    <row r="27" spans="1:4" ht="12.75">
      <c r="A27" s="25" t="s">
        <v>170</v>
      </c>
      <c r="B27" s="352">
        <f>SUM(B23:B25)+B21+B15</f>
        <v>8907</v>
      </c>
      <c r="C27" s="352">
        <f>SUM(C23:C25)+C21+C15</f>
        <v>10482</v>
      </c>
      <c r="D27" s="352">
        <f>SUM(D23:D25)+D21+D15</f>
        <v>74466</v>
      </c>
    </row>
    <row r="28" spans="1:4" ht="12.75">
      <c r="A28" s="26" t="s">
        <v>2</v>
      </c>
      <c r="B28" s="313"/>
      <c r="C28" s="313"/>
      <c r="D28" s="313"/>
    </row>
    <row r="29" spans="1:4" ht="12.75">
      <c r="A29" s="25" t="s">
        <v>171</v>
      </c>
      <c r="B29" s="313"/>
      <c r="C29" s="313"/>
      <c r="D29" s="313"/>
    </row>
    <row r="30" spans="1:4" ht="12.75">
      <c r="A30" s="27" t="s">
        <v>172</v>
      </c>
      <c r="B30" s="313">
        <v>-746</v>
      </c>
      <c r="C30" s="313">
        <v>-5331</v>
      </c>
      <c r="D30" s="313">
        <v>-24430</v>
      </c>
    </row>
    <row r="31" spans="1:4" ht="12.75">
      <c r="A31" s="27" t="s">
        <v>173</v>
      </c>
      <c r="B31" s="313"/>
      <c r="C31" s="313"/>
      <c r="D31" s="313"/>
    </row>
    <row r="32" spans="1:4" ht="12.75">
      <c r="A32" s="27" t="s">
        <v>174</v>
      </c>
      <c r="B32" s="313">
        <v>-10940</v>
      </c>
      <c r="C32" s="313">
        <v>-5860</v>
      </c>
      <c r="D32" s="313">
        <v>-45503</v>
      </c>
    </row>
    <row r="33" spans="1:4" ht="25.5">
      <c r="A33" s="153" t="s">
        <v>175</v>
      </c>
      <c r="B33" s="313">
        <v>223</v>
      </c>
      <c r="C33" s="313">
        <v>727</v>
      </c>
      <c r="D33" s="313">
        <v>1850</v>
      </c>
    </row>
    <row r="34" spans="1:4" ht="12.75">
      <c r="A34" s="27" t="s">
        <v>176</v>
      </c>
      <c r="B34" s="313"/>
      <c r="C34" s="313"/>
      <c r="D34" s="313">
        <v>-20</v>
      </c>
    </row>
    <row r="35" spans="1:4" ht="12.75">
      <c r="A35" s="27" t="s">
        <v>177</v>
      </c>
      <c r="B35" s="313">
        <v>10</v>
      </c>
      <c r="C35" s="313">
        <v>91</v>
      </c>
      <c r="D35" s="313">
        <v>98</v>
      </c>
    </row>
    <row r="36" spans="1:4" ht="12.75">
      <c r="A36" s="27" t="s">
        <v>178</v>
      </c>
      <c r="B36" s="313"/>
      <c r="C36" s="313"/>
      <c r="D36" s="313"/>
    </row>
    <row r="37" spans="1:4" ht="12.75">
      <c r="A37" s="29" t="s">
        <v>179</v>
      </c>
      <c r="B37" s="351"/>
      <c r="C37" s="351"/>
      <c r="D37" s="351"/>
    </row>
    <row r="38" spans="1:4" ht="12.75">
      <c r="A38" s="28"/>
      <c r="B38" s="353"/>
      <c r="C38" s="353"/>
      <c r="D38" s="353"/>
    </row>
    <row r="39" spans="1:4" ht="12.75">
      <c r="A39" s="25" t="s">
        <v>180</v>
      </c>
      <c r="B39" s="352">
        <f>SUM(B30:B37)</f>
        <v>-11453</v>
      </c>
      <c r="C39" s="352">
        <f>SUM(C30:C37)</f>
        <v>-10373</v>
      </c>
      <c r="D39" s="352">
        <f>SUM(D30:D37)</f>
        <v>-68005</v>
      </c>
    </row>
    <row r="40" spans="2:4" ht="12.75">
      <c r="B40" s="313"/>
      <c r="C40" s="313"/>
      <c r="D40" s="313"/>
    </row>
    <row r="41" spans="1:4" ht="12.75">
      <c r="A41" s="25" t="s">
        <v>181</v>
      </c>
      <c r="B41" s="313"/>
      <c r="C41" s="313"/>
      <c r="D41" s="313"/>
    </row>
    <row r="42" spans="1:4" ht="12.75">
      <c r="A42" s="27" t="s">
        <v>182</v>
      </c>
      <c r="B42" s="313"/>
      <c r="C42" s="313"/>
      <c r="D42" s="313"/>
    </row>
    <row r="43" spans="1:4" ht="12.75">
      <c r="A43" s="27" t="s">
        <v>183</v>
      </c>
      <c r="B43" s="313">
        <v>28483</v>
      </c>
      <c r="C43" s="313">
        <v>19558</v>
      </c>
      <c r="D43" s="313">
        <v>8712</v>
      </c>
    </row>
    <row r="44" spans="1:4" ht="12.75">
      <c r="A44" s="27" t="s">
        <v>184</v>
      </c>
      <c r="B44" s="313"/>
      <c r="C44" s="313"/>
      <c r="D44" s="313">
        <v>20000</v>
      </c>
    </row>
    <row r="45" spans="1:4" ht="12.75">
      <c r="A45" s="27" t="s">
        <v>185</v>
      </c>
      <c r="B45" s="313">
        <v>-5007</v>
      </c>
      <c r="C45" s="313">
        <v>-4677</v>
      </c>
      <c r="D45" s="313">
        <v>-19761</v>
      </c>
    </row>
    <row r="46" spans="1:4" ht="12.75">
      <c r="A46" s="162" t="s">
        <v>195</v>
      </c>
      <c r="B46" s="353">
        <v>-21254</v>
      </c>
      <c r="C46" s="353">
        <v>-19773</v>
      </c>
      <c r="D46" s="353">
        <v>-21284</v>
      </c>
    </row>
    <row r="47" spans="1:4" ht="12.75">
      <c r="A47" s="29" t="s">
        <v>121</v>
      </c>
      <c r="B47" s="351"/>
      <c r="C47" s="351"/>
      <c r="D47" s="351">
        <v>-517</v>
      </c>
    </row>
    <row r="48" spans="1:4" ht="12.75">
      <c r="A48" s="28"/>
      <c r="B48" s="353"/>
      <c r="C48" s="353"/>
      <c r="D48" s="353"/>
    </row>
    <row r="49" spans="1:4" ht="12.75">
      <c r="A49" s="25" t="s">
        <v>186</v>
      </c>
      <c r="B49" s="352">
        <f>SUM(B42:B47)</f>
        <v>2222</v>
      </c>
      <c r="C49" s="352">
        <f>SUM(C42:C47)</f>
        <v>-4892</v>
      </c>
      <c r="D49" s="352">
        <f>SUM(D42:D47)</f>
        <v>-12850</v>
      </c>
    </row>
    <row r="50" spans="1:4" ht="12.75">
      <c r="A50" s="25"/>
      <c r="B50" s="313"/>
      <c r="C50" s="313"/>
      <c r="D50" s="313"/>
    </row>
    <row r="51" spans="1:4" ht="12.75">
      <c r="A51" s="25" t="s">
        <v>187</v>
      </c>
      <c r="B51" s="352">
        <f>+B49+B39+B27</f>
        <v>-324</v>
      </c>
      <c r="C51" s="352">
        <f>+C49+C39+C27</f>
        <v>-4783</v>
      </c>
      <c r="D51" s="352">
        <f>+D49+D39+D27</f>
        <v>-6389</v>
      </c>
    </row>
    <row r="52" spans="1:4" ht="12.75">
      <c r="A52" s="27" t="s">
        <v>188</v>
      </c>
      <c r="B52" s="353">
        <v>8069</v>
      </c>
      <c r="C52" s="353">
        <v>14548</v>
      </c>
      <c r="D52" s="353">
        <v>14548</v>
      </c>
    </row>
    <row r="53" spans="1:4" ht="12.75">
      <c r="A53" s="162" t="s">
        <v>189</v>
      </c>
      <c r="B53" s="353">
        <v>54</v>
      </c>
      <c r="C53" s="353">
        <v>9</v>
      </c>
      <c r="D53" s="353">
        <v>-90</v>
      </c>
    </row>
    <row r="54" spans="1:6" s="30" customFormat="1" ht="12.75">
      <c r="A54" s="29" t="s">
        <v>190</v>
      </c>
      <c r="B54" s="351"/>
      <c r="C54" s="351"/>
      <c r="D54" s="351"/>
      <c r="F54" s="26"/>
    </row>
    <row r="55" spans="1:6" s="28" customFormat="1" ht="12.75">
      <c r="A55" s="30"/>
      <c r="B55" s="353"/>
      <c r="C55" s="353"/>
      <c r="D55" s="353"/>
      <c r="F55" s="26"/>
    </row>
    <row r="56" spans="1:6" ht="12.75">
      <c r="A56" s="25" t="s">
        <v>191</v>
      </c>
      <c r="B56" s="352">
        <f>SUM(B51:B54)</f>
        <v>7799</v>
      </c>
      <c r="C56" s="352">
        <f>SUM(C51:C54)</f>
        <v>9774</v>
      </c>
      <c r="D56" s="352">
        <f>SUM(D51:D54)</f>
        <v>8069</v>
      </c>
      <c r="F56" s="30"/>
    </row>
    <row r="57" spans="1:6" ht="12.75">
      <c r="A57" s="25"/>
      <c r="B57" s="352"/>
      <c r="C57" s="352"/>
      <c r="D57" s="352"/>
      <c r="F57" s="28"/>
    </row>
    <row r="58" spans="1:4" ht="12.75">
      <c r="A58" s="25"/>
      <c r="B58" s="352"/>
      <c r="C58" s="352"/>
      <c r="D58" s="352"/>
    </row>
    <row r="59" spans="1:4" ht="12.75">
      <c r="A59" s="25" t="s">
        <v>192</v>
      </c>
      <c r="B59" s="352"/>
      <c r="C59" s="352"/>
      <c r="D59" s="352"/>
    </row>
    <row r="60" spans="1:4" ht="12.75">
      <c r="A60" s="25"/>
      <c r="B60" s="352"/>
      <c r="C60" s="352"/>
      <c r="D60" s="352"/>
    </row>
    <row r="61" spans="1:4" ht="12.75">
      <c r="A61" s="61" t="s">
        <v>32</v>
      </c>
      <c r="B61" s="88" t="s">
        <v>23</v>
      </c>
      <c r="C61" s="88" t="s">
        <v>21</v>
      </c>
      <c r="D61" s="88" t="s">
        <v>28</v>
      </c>
    </row>
    <row r="62" spans="1:4" ht="12.75">
      <c r="A62" s="25"/>
      <c r="B62" s="352"/>
      <c r="C62" s="352"/>
      <c r="D62" s="352"/>
    </row>
    <row r="63" spans="1:4" ht="12.75">
      <c r="A63" s="26" t="s">
        <v>90</v>
      </c>
      <c r="B63" s="313">
        <v>5800</v>
      </c>
      <c r="C63" s="313">
        <v>7277</v>
      </c>
      <c r="D63" s="313">
        <v>5770</v>
      </c>
    </row>
    <row r="64" spans="1:4" ht="12.75">
      <c r="A64" s="390" t="s">
        <v>193</v>
      </c>
      <c r="B64" s="351">
        <v>1999</v>
      </c>
      <c r="C64" s="351">
        <v>2497</v>
      </c>
      <c r="D64" s="351">
        <v>2299</v>
      </c>
    </row>
    <row r="65" spans="1:4" ht="12.75">
      <c r="A65" s="25" t="s">
        <v>194</v>
      </c>
      <c r="B65" s="352">
        <f>SUM(B63:B64)</f>
        <v>7799</v>
      </c>
      <c r="C65" s="352">
        <f>SUM(C63:C64)</f>
        <v>9774</v>
      </c>
      <c r="D65" s="352">
        <f>SUM(D63:D64)</f>
        <v>8069</v>
      </c>
    </row>
    <row r="66" spans="2:4" ht="12.75">
      <c r="B66" s="313"/>
      <c r="C66" s="313"/>
      <c r="D66" s="313"/>
    </row>
    <row r="67" spans="1:4" ht="12.75">
      <c r="A67" s="2"/>
      <c r="B67" s="313"/>
      <c r="C67" s="313"/>
      <c r="D67" s="313"/>
    </row>
    <row r="80" spans="2:4" ht="12.75">
      <c r="B80" s="313"/>
      <c r="C80" s="313"/>
      <c r="D80" s="313"/>
    </row>
  </sheetData>
  <sheetProtection/>
  <printOptions/>
  <pageMargins left="0.75" right="0.75" top="0.44" bottom="0.39" header="0.4921259845" footer="0.22"/>
  <pageSetup fitToHeight="1"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dimension ref="A1:K109"/>
  <sheetViews>
    <sheetView zoomScalePageLayoutView="0" workbookViewId="0" topLeftCell="A1">
      <selection activeCell="A1" sqref="A1"/>
    </sheetView>
  </sheetViews>
  <sheetFormatPr defaultColWidth="9.140625" defaultRowHeight="12.75"/>
  <cols>
    <col min="1" max="1" width="28.00390625" style="36" customWidth="1"/>
    <col min="2" max="2" width="9.421875" style="36" customWidth="1"/>
    <col min="3" max="3" width="11.8515625" style="36" customWidth="1"/>
    <col min="4" max="4" width="10.28125" style="36" customWidth="1"/>
    <col min="5" max="5" width="9.28125" style="36" customWidth="1"/>
    <col min="6" max="6" width="11.7109375" style="36" customWidth="1"/>
    <col min="7" max="7" width="9.28125" style="36" customWidth="1"/>
    <col min="8" max="8" width="11.00390625" style="36" customWidth="1"/>
    <col min="9" max="10" width="9.28125" style="36" customWidth="1"/>
    <col min="11" max="16384" width="9.140625" style="36" customWidth="1"/>
  </cols>
  <sheetData>
    <row r="1" spans="1:6" ht="12.75">
      <c r="A1" s="35" t="s">
        <v>6</v>
      </c>
      <c r="B1" s="35"/>
      <c r="C1" s="35"/>
      <c r="D1" s="35"/>
      <c r="E1" s="35"/>
      <c r="F1" s="35"/>
    </row>
    <row r="3" spans="1:6" ht="15.75">
      <c r="A3" s="72" t="s">
        <v>196</v>
      </c>
      <c r="B3" s="72"/>
      <c r="C3" s="245"/>
      <c r="D3" s="245"/>
      <c r="E3" s="131"/>
      <c r="F3" s="131"/>
    </row>
    <row r="4" spans="2:10" ht="12.75">
      <c r="B4" s="38"/>
      <c r="C4" s="167"/>
      <c r="D4" s="167"/>
      <c r="E4" s="116"/>
      <c r="F4" s="116"/>
      <c r="G4" s="116"/>
      <c r="H4" s="39"/>
      <c r="I4" s="39"/>
      <c r="J4" s="39"/>
    </row>
    <row r="5" spans="1:10" ht="12.75">
      <c r="A5" s="394" t="s">
        <v>197</v>
      </c>
      <c r="B5" s="38"/>
      <c r="C5" s="167"/>
      <c r="D5" s="167"/>
      <c r="E5" s="116"/>
      <c r="F5" s="116"/>
      <c r="G5" s="116"/>
      <c r="H5" s="39"/>
      <c r="I5" s="39"/>
      <c r="J5" s="39"/>
    </row>
    <row r="6" spans="1:10" ht="12.75">
      <c r="A6" s="38"/>
      <c r="B6" s="38"/>
      <c r="C6" s="167"/>
      <c r="D6" s="167"/>
      <c r="E6" s="116"/>
      <c r="F6" s="403"/>
      <c r="G6" s="116"/>
      <c r="H6" s="39"/>
      <c r="I6" s="39"/>
      <c r="J6" s="39"/>
    </row>
    <row r="7" spans="1:10" ht="12.75">
      <c r="A7" s="39"/>
      <c r="B7" s="116"/>
      <c r="C7" s="155" t="s">
        <v>22</v>
      </c>
      <c r="D7" s="116"/>
      <c r="E7" s="211"/>
      <c r="F7" s="155" t="s">
        <v>20</v>
      </c>
      <c r="G7" s="116"/>
      <c r="H7" s="212"/>
      <c r="I7" s="39"/>
      <c r="J7" s="39"/>
    </row>
    <row r="8" spans="1:10" ht="38.25">
      <c r="A8" s="61" t="s">
        <v>32</v>
      </c>
      <c r="B8" s="117" t="s">
        <v>198</v>
      </c>
      <c r="C8" s="214" t="s">
        <v>199</v>
      </c>
      <c r="D8" s="117" t="s">
        <v>194</v>
      </c>
      <c r="E8" s="395" t="s">
        <v>198</v>
      </c>
      <c r="F8" s="214" t="s">
        <v>199</v>
      </c>
      <c r="G8" s="117" t="s">
        <v>194</v>
      </c>
      <c r="H8" s="213" t="s">
        <v>200</v>
      </c>
      <c r="I8" s="39"/>
      <c r="J8" s="39"/>
    </row>
    <row r="9" spans="1:10" ht="12.75">
      <c r="A9" s="39"/>
      <c r="B9" s="116"/>
      <c r="C9" s="137"/>
      <c r="D9" s="137"/>
      <c r="E9" s="211"/>
      <c r="F9" s="137"/>
      <c r="G9" s="116"/>
      <c r="H9" s="211"/>
      <c r="I9" s="39"/>
      <c r="J9" s="39"/>
    </row>
    <row r="10" spans="1:10" ht="12.75">
      <c r="A10" s="396" t="s">
        <v>201</v>
      </c>
      <c r="B10" s="227">
        <v>75961</v>
      </c>
      <c r="C10" s="229">
        <v>1030</v>
      </c>
      <c r="D10" s="229">
        <v>76991</v>
      </c>
      <c r="E10" s="404">
        <v>71520</v>
      </c>
      <c r="F10" s="229">
        <v>909</v>
      </c>
      <c r="G10" s="227">
        <f>SUM(E10:F10)</f>
        <v>72429</v>
      </c>
      <c r="H10" s="228">
        <f>(D10-G10)/G10*100</f>
        <v>6.298582059672231</v>
      </c>
      <c r="I10" s="39"/>
      <c r="J10" s="39"/>
    </row>
    <row r="11" spans="1:10" ht="24">
      <c r="A11" s="397" t="s">
        <v>202</v>
      </c>
      <c r="B11" s="227">
        <v>38901</v>
      </c>
      <c r="C11" s="229">
        <v>420</v>
      </c>
      <c r="D11" s="229">
        <v>39321</v>
      </c>
      <c r="E11" s="404">
        <v>34549</v>
      </c>
      <c r="F11" s="229">
        <v>307</v>
      </c>
      <c r="G11" s="227">
        <f>SUM(E11:F11)</f>
        <v>34856</v>
      </c>
      <c r="H11" s="228">
        <f>(D11-G11)/G11*100</f>
        <v>12.809846224466376</v>
      </c>
      <c r="I11" s="39"/>
      <c r="J11" s="39"/>
    </row>
    <row r="12" spans="1:10" ht="12.75">
      <c r="A12" s="396" t="s">
        <v>203</v>
      </c>
      <c r="B12" s="227">
        <v>39885</v>
      </c>
      <c r="C12" s="229">
        <v>414</v>
      </c>
      <c r="D12" s="229">
        <v>40299</v>
      </c>
      <c r="E12" s="404">
        <v>38212</v>
      </c>
      <c r="F12" s="229">
        <v>727</v>
      </c>
      <c r="G12" s="227">
        <f>SUM(E12:F12)</f>
        <v>38939</v>
      </c>
      <c r="H12" s="228">
        <f>(D12-G12)/G12*100</f>
        <v>3.492642338015871</v>
      </c>
      <c r="I12" s="39"/>
      <c r="J12" s="39"/>
    </row>
    <row r="13" spans="1:10" ht="12.75">
      <c r="A13" s="396" t="s">
        <v>204</v>
      </c>
      <c r="B13" s="227">
        <v>16539</v>
      </c>
      <c r="C13" s="229">
        <v>1045</v>
      </c>
      <c r="D13" s="229">
        <v>17584</v>
      </c>
      <c r="E13" s="404">
        <v>15193</v>
      </c>
      <c r="F13" s="229">
        <v>818</v>
      </c>
      <c r="G13" s="227">
        <f>SUM(E13:F13)</f>
        <v>16011</v>
      </c>
      <c r="H13" s="228">
        <f>(D13-G13)/G13*100</f>
        <v>9.824495659234277</v>
      </c>
      <c r="I13" s="39"/>
      <c r="J13" s="39"/>
    </row>
    <row r="14" spans="1:10" ht="12.75">
      <c r="A14" s="398" t="s">
        <v>205</v>
      </c>
      <c r="B14" s="230"/>
      <c r="C14" s="230">
        <v>-2909</v>
      </c>
      <c r="D14" s="230">
        <v>-2909</v>
      </c>
      <c r="E14" s="405"/>
      <c r="F14" s="230">
        <v>-2761</v>
      </c>
      <c r="G14" s="230">
        <f>SUM(E14:F14)</f>
        <v>-2761</v>
      </c>
      <c r="H14" s="231"/>
      <c r="I14" s="39"/>
      <c r="J14" s="39"/>
    </row>
    <row r="15" spans="1:10" ht="12.75">
      <c r="A15" s="399" t="s">
        <v>206</v>
      </c>
      <c r="B15" s="67">
        <f>SUM(B10:B14)</f>
        <v>171286</v>
      </c>
      <c r="C15" s="67">
        <v>0</v>
      </c>
      <c r="D15" s="67">
        <f>SUM(D10:D14)</f>
        <v>171286</v>
      </c>
      <c r="E15" s="226">
        <f>SUM(E10:E14)</f>
        <v>159474</v>
      </c>
      <c r="F15" s="136">
        <f>SUM(F10:F14)</f>
        <v>0</v>
      </c>
      <c r="G15" s="136">
        <f>SUM(G10:G14)</f>
        <v>159474</v>
      </c>
      <c r="H15" s="228">
        <f>(D15-G15)/G15*100</f>
        <v>7.406850019438906</v>
      </c>
      <c r="I15" s="39"/>
      <c r="J15" s="39"/>
    </row>
    <row r="16" spans="1:10" ht="12.75">
      <c r="A16" s="38"/>
      <c r="B16" s="38"/>
      <c r="C16" s="403"/>
      <c r="D16" s="167"/>
      <c r="E16" s="116"/>
      <c r="F16" s="116"/>
      <c r="G16" s="116"/>
      <c r="H16" s="39"/>
      <c r="I16" s="39"/>
      <c r="J16" s="39"/>
    </row>
    <row r="17" spans="1:10" ht="12.75">
      <c r="A17" s="39"/>
      <c r="B17" s="116"/>
      <c r="C17" s="155" t="s">
        <v>27</v>
      </c>
      <c r="D17" s="137"/>
      <c r="E17" s="40"/>
      <c r="F17" s="155"/>
      <c r="G17" s="40"/>
      <c r="H17" s="284"/>
      <c r="I17" s="39"/>
      <c r="J17" s="39"/>
    </row>
    <row r="18" spans="1:10" ht="39.75" customHeight="1">
      <c r="A18" s="61" t="s">
        <v>32</v>
      </c>
      <c r="B18" s="117" t="s">
        <v>198</v>
      </c>
      <c r="C18" s="214" t="s">
        <v>199</v>
      </c>
      <c r="D18" s="117" t="s">
        <v>194</v>
      </c>
      <c r="E18" s="268"/>
      <c r="F18" s="285"/>
      <c r="G18" s="268"/>
      <c r="H18" s="285"/>
      <c r="I18" s="39"/>
      <c r="J18" s="39"/>
    </row>
    <row r="19" spans="1:10" ht="12.75">
      <c r="A19" s="39"/>
      <c r="B19" s="116"/>
      <c r="C19" s="137"/>
      <c r="D19" s="137"/>
      <c r="E19" s="137"/>
      <c r="F19" s="137"/>
      <c r="G19" s="137"/>
      <c r="H19" s="137"/>
      <c r="I19" s="39"/>
      <c r="J19" s="39"/>
    </row>
    <row r="20" spans="1:10" ht="12.75">
      <c r="A20" s="396" t="s">
        <v>201</v>
      </c>
      <c r="B20" s="227">
        <v>322264</v>
      </c>
      <c r="C20" s="229">
        <v>3620</v>
      </c>
      <c r="D20" s="229">
        <f>SUM(B20:C20)</f>
        <v>325884</v>
      </c>
      <c r="E20" s="229"/>
      <c r="F20" s="229"/>
      <c r="G20" s="229"/>
      <c r="H20" s="286"/>
      <c r="I20" s="39"/>
      <c r="J20" s="39"/>
    </row>
    <row r="21" spans="1:10" ht="24">
      <c r="A21" s="397" t="s">
        <v>202</v>
      </c>
      <c r="B21" s="227">
        <v>155817</v>
      </c>
      <c r="C21" s="229">
        <v>1454</v>
      </c>
      <c r="D21" s="229">
        <f>SUM(B21:C21)</f>
        <v>157271</v>
      </c>
      <c r="E21" s="229"/>
      <c r="F21" s="229"/>
      <c r="G21" s="229"/>
      <c r="H21" s="286"/>
      <c r="I21" s="39"/>
      <c r="J21" s="39"/>
    </row>
    <row r="22" spans="1:10" ht="12.75">
      <c r="A22" s="396" t="s">
        <v>203</v>
      </c>
      <c r="B22" s="227">
        <v>132399</v>
      </c>
      <c r="C22" s="229">
        <v>2192</v>
      </c>
      <c r="D22" s="229">
        <f>SUM(B22:C22)</f>
        <v>134591</v>
      </c>
      <c r="E22" s="229"/>
      <c r="F22" s="229"/>
      <c r="G22" s="229"/>
      <c r="H22" s="286"/>
      <c r="I22" s="39"/>
      <c r="J22" s="39"/>
    </row>
    <row r="23" spans="1:10" ht="12.75">
      <c r="A23" s="396" t="s">
        <v>204</v>
      </c>
      <c r="B23" s="227">
        <v>41650</v>
      </c>
      <c r="C23" s="229">
        <v>3752</v>
      </c>
      <c r="D23" s="229">
        <f>SUM(B23:C23)</f>
        <v>45402</v>
      </c>
      <c r="E23" s="229"/>
      <c r="F23" s="229"/>
      <c r="G23" s="229"/>
      <c r="H23" s="286"/>
      <c r="I23" s="39"/>
      <c r="J23" s="39"/>
    </row>
    <row r="24" spans="1:10" ht="12.75">
      <c r="A24" s="398" t="s">
        <v>205</v>
      </c>
      <c r="B24" s="230">
        <v>0</v>
      </c>
      <c r="C24" s="230">
        <v>-11018</v>
      </c>
      <c r="D24" s="230">
        <f>SUM(B24:C24)</f>
        <v>-11018</v>
      </c>
      <c r="E24" s="229"/>
      <c r="F24" s="229"/>
      <c r="G24" s="229"/>
      <c r="H24" s="286"/>
      <c r="I24" s="39"/>
      <c r="J24" s="39"/>
    </row>
    <row r="25" spans="1:10" ht="12.75">
      <c r="A25" s="399" t="s">
        <v>206</v>
      </c>
      <c r="B25" s="67">
        <f>SUM(B20:B24)</f>
        <v>652130</v>
      </c>
      <c r="C25" s="67">
        <f>SUM(C20:C24)</f>
        <v>0</v>
      </c>
      <c r="D25" s="136">
        <f>SUM(D20:D24)</f>
        <v>652130</v>
      </c>
      <c r="E25" s="136"/>
      <c r="F25" s="136"/>
      <c r="G25" s="136"/>
      <c r="H25" s="286"/>
      <c r="I25" s="39"/>
      <c r="J25" s="39"/>
    </row>
    <row r="26" spans="1:10" ht="12.75">
      <c r="A26" s="39"/>
      <c r="B26" s="116"/>
      <c r="C26" s="116"/>
      <c r="D26" s="116"/>
      <c r="E26" s="116"/>
      <c r="F26" s="116"/>
      <c r="G26" s="118"/>
      <c r="H26" s="67"/>
      <c r="I26" s="39"/>
      <c r="J26" s="39"/>
    </row>
    <row r="27" spans="1:10" ht="12.75" hidden="1">
      <c r="A27" s="39"/>
      <c r="B27" s="39"/>
      <c r="C27" s="155" t="s">
        <v>12</v>
      </c>
      <c r="D27" s="116"/>
      <c r="E27" s="116"/>
      <c r="F27" s="116"/>
      <c r="G27" s="116"/>
      <c r="H27" s="116"/>
      <c r="I27" s="39"/>
      <c r="J27" s="39"/>
    </row>
    <row r="28" spans="1:10" ht="25.5" hidden="1">
      <c r="A28" s="41" t="s">
        <v>4</v>
      </c>
      <c r="B28" s="117" t="s">
        <v>9</v>
      </c>
      <c r="C28" s="214" t="s">
        <v>11</v>
      </c>
      <c r="D28" s="117" t="s">
        <v>3</v>
      </c>
      <c r="E28" s="131"/>
      <c r="F28" s="131"/>
      <c r="I28" s="39"/>
      <c r="J28" s="39"/>
    </row>
    <row r="29" spans="1:10" ht="12.75" hidden="1">
      <c r="A29" s="39"/>
      <c r="B29" s="116"/>
      <c r="C29" s="137"/>
      <c r="D29" s="137"/>
      <c r="E29" s="131"/>
      <c r="F29" s="131"/>
      <c r="I29" s="39"/>
      <c r="J29" s="39"/>
    </row>
    <row r="30" spans="1:10" ht="12.75" hidden="1">
      <c r="A30" s="43" t="s">
        <v>7</v>
      </c>
      <c r="B30" s="227"/>
      <c r="C30" s="229"/>
      <c r="D30" s="229">
        <f>SUM(B30:C30)</f>
        <v>0</v>
      </c>
      <c r="E30" s="131"/>
      <c r="F30" s="131"/>
      <c r="I30" s="39"/>
      <c r="J30" s="39"/>
    </row>
    <row r="31" spans="1:10" ht="12.75" hidden="1">
      <c r="A31" s="43" t="s">
        <v>17</v>
      </c>
      <c r="B31" s="227"/>
      <c r="C31" s="229"/>
      <c r="D31" s="229">
        <f>SUM(B31:C31)</f>
        <v>0</v>
      </c>
      <c r="E31" s="131"/>
      <c r="F31" s="131"/>
      <c r="I31" s="39"/>
      <c r="J31" s="39"/>
    </row>
    <row r="32" spans="1:10" ht="12.75" hidden="1">
      <c r="A32" s="43" t="s">
        <v>15</v>
      </c>
      <c r="B32" s="227"/>
      <c r="C32" s="229"/>
      <c r="D32" s="229">
        <f>SUM(B32:C32)</f>
        <v>0</v>
      </c>
      <c r="E32" s="131"/>
      <c r="F32" s="131"/>
      <c r="I32" s="39"/>
      <c r="J32" s="39"/>
    </row>
    <row r="33" spans="1:10" ht="12.75" hidden="1">
      <c r="A33" s="43" t="s">
        <v>13</v>
      </c>
      <c r="B33" s="227"/>
      <c r="C33" s="229"/>
      <c r="D33" s="229">
        <f>SUM(B33:C33)</f>
        <v>0</v>
      </c>
      <c r="E33" s="131"/>
      <c r="F33" s="131"/>
      <c r="I33" s="39"/>
      <c r="J33" s="39"/>
    </row>
    <row r="34" spans="1:10" ht="12.75" hidden="1">
      <c r="A34" s="46" t="s">
        <v>10</v>
      </c>
      <c r="B34" s="230"/>
      <c r="C34" s="230"/>
      <c r="D34" s="230">
        <f>SUM(B34:C34)</f>
        <v>0</v>
      </c>
      <c r="E34" s="131"/>
      <c r="F34" s="131"/>
      <c r="I34" s="39"/>
      <c r="J34" s="39"/>
    </row>
    <row r="35" spans="1:10" ht="12.75" hidden="1">
      <c r="A35" s="39" t="s">
        <v>3</v>
      </c>
      <c r="B35" s="67">
        <f>SUM(B30:B34)</f>
        <v>0</v>
      </c>
      <c r="C35" s="67">
        <f>SUM(C30:C34)</f>
        <v>0</v>
      </c>
      <c r="D35" s="67">
        <f>SUM(D30:D34)</f>
        <v>0</v>
      </c>
      <c r="E35" s="131"/>
      <c r="F35" s="131"/>
      <c r="I35" s="39"/>
      <c r="J35" s="39"/>
    </row>
    <row r="36" spans="1:10" ht="12.75" hidden="1">
      <c r="A36" s="38"/>
      <c r="B36" s="38"/>
      <c r="C36" s="167"/>
      <c r="D36" s="167"/>
      <c r="E36" s="116"/>
      <c r="F36" s="116"/>
      <c r="G36" s="116"/>
      <c r="H36" s="39"/>
      <c r="I36" s="39"/>
      <c r="J36" s="39"/>
    </row>
    <row r="37" spans="1:10" ht="12.75">
      <c r="A37" s="39"/>
      <c r="B37" s="116"/>
      <c r="C37" s="116"/>
      <c r="D37" s="116"/>
      <c r="E37" s="116"/>
      <c r="F37" s="116"/>
      <c r="G37" s="116"/>
      <c r="H37" s="39"/>
      <c r="I37" s="40"/>
      <c r="J37" s="40"/>
    </row>
    <row r="38" spans="1:10" ht="12.75">
      <c r="A38" s="394" t="s">
        <v>207</v>
      </c>
      <c r="B38" s="167"/>
      <c r="C38" s="167"/>
      <c r="D38" s="167"/>
      <c r="E38" s="116"/>
      <c r="F38" s="116"/>
      <c r="G38" s="116"/>
      <c r="H38" s="39"/>
      <c r="I38" s="40"/>
      <c r="J38" s="40"/>
    </row>
    <row r="39" spans="1:10" ht="12.75">
      <c r="A39" s="39"/>
      <c r="B39" s="116"/>
      <c r="C39" s="116"/>
      <c r="D39" s="403"/>
      <c r="E39" s="167"/>
      <c r="F39" s="403"/>
      <c r="G39" s="168"/>
      <c r="H39" s="47"/>
      <c r="I39" s="48"/>
      <c r="J39" s="42"/>
    </row>
    <row r="40" spans="1:11" ht="12.75">
      <c r="A40" s="61" t="s">
        <v>32</v>
      </c>
      <c r="B40" s="115" t="s">
        <v>22</v>
      </c>
      <c r="C40" s="117" t="s">
        <v>0</v>
      </c>
      <c r="D40" s="115" t="s">
        <v>20</v>
      </c>
      <c r="E40" s="117" t="s">
        <v>0</v>
      </c>
      <c r="F40" s="115" t="s">
        <v>27</v>
      </c>
      <c r="G40" s="117" t="s">
        <v>0</v>
      </c>
      <c r="H40" s="155"/>
      <c r="I40" s="268"/>
      <c r="J40" s="155"/>
      <c r="K40" s="268"/>
    </row>
    <row r="41" spans="1:11" ht="12.75">
      <c r="A41" s="39"/>
      <c r="B41" s="116"/>
      <c r="C41" s="150"/>
      <c r="D41" s="67"/>
      <c r="E41" s="116"/>
      <c r="G41" s="150"/>
      <c r="H41" s="137"/>
      <c r="I41" s="137"/>
      <c r="J41" s="137"/>
      <c r="K41" s="137"/>
    </row>
    <row r="42" spans="1:11" ht="12.75">
      <c r="A42" s="396" t="s">
        <v>201</v>
      </c>
      <c r="B42" s="227">
        <v>3015</v>
      </c>
      <c r="C42" s="123">
        <f>B42/D10*100</f>
        <v>3.916042134794976</v>
      </c>
      <c r="D42" s="67">
        <v>4175</v>
      </c>
      <c r="E42" s="118">
        <f>D42/G10*100</f>
        <v>5.764265694680307</v>
      </c>
      <c r="F42" s="51">
        <v>33970</v>
      </c>
      <c r="G42" s="123">
        <f>F42/D20*100</f>
        <v>10.423954535969854</v>
      </c>
      <c r="H42" s="136"/>
      <c r="I42" s="269"/>
      <c r="J42" s="136"/>
      <c r="K42" s="269"/>
    </row>
    <row r="43" spans="1:11" ht="24">
      <c r="A43" s="397" t="s">
        <v>202</v>
      </c>
      <c r="B43" s="227">
        <v>845</v>
      </c>
      <c r="C43" s="123">
        <f>B43/D11*100</f>
        <v>2.1489789171180793</v>
      </c>
      <c r="D43" s="67">
        <v>1475</v>
      </c>
      <c r="E43" s="118">
        <f>D43/G11*100</f>
        <v>4.231696121184301</v>
      </c>
      <c r="F43" s="51">
        <v>7131</v>
      </c>
      <c r="G43" s="123">
        <f>F43/D21*100</f>
        <v>4.534211647411157</v>
      </c>
      <c r="H43" s="136"/>
      <c r="I43" s="269"/>
      <c r="J43" s="136"/>
      <c r="K43" s="269"/>
    </row>
    <row r="44" spans="1:11" ht="12.75">
      <c r="A44" s="396" t="s">
        <v>203</v>
      </c>
      <c r="B44" s="227">
        <v>751</v>
      </c>
      <c r="C44" s="123">
        <f>B44/D12*100</f>
        <v>1.8635698156281792</v>
      </c>
      <c r="D44" s="67">
        <v>1902</v>
      </c>
      <c r="E44" s="118">
        <f>D44/G12*100</f>
        <v>4.884563034489843</v>
      </c>
      <c r="F44" s="51">
        <v>8181</v>
      </c>
      <c r="G44" s="123">
        <f>F44/D22*100</f>
        <v>6.078415347237185</v>
      </c>
      <c r="H44" s="136"/>
      <c r="I44" s="269"/>
      <c r="J44" s="136"/>
      <c r="K44" s="269"/>
    </row>
    <row r="45" spans="1:11" ht="12.75">
      <c r="A45" s="396" t="s">
        <v>204</v>
      </c>
      <c r="B45" s="227">
        <v>787</v>
      </c>
      <c r="C45" s="123">
        <f>B45/D13*100</f>
        <v>4.475659690627844</v>
      </c>
      <c r="D45" s="67">
        <v>-651</v>
      </c>
      <c r="E45" s="118">
        <f>D45/G13*100</f>
        <v>-4.06595465617388</v>
      </c>
      <c r="F45" s="51">
        <v>-21250</v>
      </c>
      <c r="G45" s="123">
        <f>F45/D23*100</f>
        <v>-46.804105546011186</v>
      </c>
      <c r="H45" s="136"/>
      <c r="I45" s="269"/>
      <c r="J45" s="136"/>
      <c r="K45" s="269"/>
    </row>
    <row r="46" spans="1:11" ht="12.75">
      <c r="A46" s="398" t="s">
        <v>208</v>
      </c>
      <c r="B46" s="230">
        <v>-465</v>
      </c>
      <c r="C46" s="151"/>
      <c r="D46" s="68">
        <v>-437</v>
      </c>
      <c r="E46" s="119"/>
      <c r="F46" s="246">
        <v>-2435</v>
      </c>
      <c r="G46" s="151"/>
      <c r="H46" s="136"/>
      <c r="I46" s="269"/>
      <c r="J46" s="136"/>
      <c r="K46" s="269"/>
    </row>
    <row r="47" spans="1:11" ht="12.75">
      <c r="A47" s="399" t="s">
        <v>206</v>
      </c>
      <c r="B47" s="67">
        <f>SUM(B42:B46)</f>
        <v>4933</v>
      </c>
      <c r="C47" s="152">
        <f>B47/D15*100</f>
        <v>2.8799785154653623</v>
      </c>
      <c r="D47" s="67">
        <f>SUM(D42:D46)</f>
        <v>6464</v>
      </c>
      <c r="E47" s="118">
        <f>D47/G15*100</f>
        <v>4.053325306946586</v>
      </c>
      <c r="F47" s="67">
        <f>SUM(F42:F46)</f>
        <v>25597</v>
      </c>
      <c r="G47" s="152">
        <f>F47/D25*100</f>
        <v>3.9251376259334796</v>
      </c>
      <c r="H47" s="136"/>
      <c r="I47" s="269"/>
      <c r="J47" s="136"/>
      <c r="K47" s="269"/>
    </row>
    <row r="48" spans="1:11" ht="12.75">
      <c r="A48" s="400" t="s">
        <v>209</v>
      </c>
      <c r="B48" s="68">
        <v>-960</v>
      </c>
      <c r="C48" s="406"/>
      <c r="D48" s="68">
        <v>-1064</v>
      </c>
      <c r="E48" s="68"/>
      <c r="F48" s="246">
        <v>-4603</v>
      </c>
      <c r="G48" s="407"/>
      <c r="H48" s="136"/>
      <c r="I48" s="287"/>
      <c r="J48" s="136"/>
      <c r="K48" s="59"/>
    </row>
    <row r="49" spans="1:11" ht="12.75">
      <c r="A49" s="401" t="s">
        <v>45</v>
      </c>
      <c r="B49" s="67">
        <f>SUM(B47:B48)</f>
        <v>3973</v>
      </c>
      <c r="C49" s="39"/>
      <c r="D49" s="67">
        <f>SUM(D47:D48)</f>
        <v>5400</v>
      </c>
      <c r="E49" s="44"/>
      <c r="F49" s="51">
        <f>SUM(F47:F48)</f>
        <v>20994</v>
      </c>
      <c r="G49" s="39"/>
      <c r="H49" s="136"/>
      <c r="I49" s="287"/>
      <c r="J49" s="136"/>
      <c r="K49" s="59"/>
    </row>
    <row r="50" spans="1:10" ht="12.75">
      <c r="A50" s="39"/>
      <c r="B50" s="39"/>
      <c r="C50" s="39"/>
      <c r="D50" s="39"/>
      <c r="E50" s="44"/>
      <c r="F50" s="49"/>
      <c r="G50" s="49"/>
      <c r="H50" s="45"/>
      <c r="I50" s="44"/>
      <c r="J50" s="49"/>
    </row>
    <row r="51" spans="1:6" ht="12.75">
      <c r="A51" s="393" t="s">
        <v>210</v>
      </c>
      <c r="B51" s="37"/>
      <c r="C51" s="37"/>
      <c r="D51" s="37"/>
      <c r="E51" s="37"/>
      <c r="F51" s="37"/>
    </row>
    <row r="52" spans="2:7" ht="12.75">
      <c r="B52" s="131"/>
      <c r="C52" s="403"/>
      <c r="D52" s="403"/>
      <c r="E52" s="50"/>
      <c r="F52" s="50"/>
      <c r="G52" s="51"/>
    </row>
    <row r="53" spans="1:8" ht="12.75">
      <c r="A53" s="61" t="s">
        <v>32</v>
      </c>
      <c r="B53" s="239" t="s">
        <v>23</v>
      </c>
      <c r="C53" s="239" t="s">
        <v>21</v>
      </c>
      <c r="D53" s="239" t="s">
        <v>28</v>
      </c>
      <c r="F53" s="56"/>
      <c r="G53" s="56"/>
      <c r="H53" s="52"/>
    </row>
    <row r="54" spans="1:8" ht="12.75">
      <c r="A54" s="53"/>
      <c r="D54" s="36" t="s">
        <v>29</v>
      </c>
      <c r="F54" s="120"/>
      <c r="G54" s="120"/>
      <c r="H54" s="52"/>
    </row>
    <row r="55" spans="1:8" ht="12.75">
      <c r="A55" s="393" t="s">
        <v>211</v>
      </c>
      <c r="D55" s="36" t="s">
        <v>29</v>
      </c>
      <c r="F55" s="121"/>
      <c r="G55" s="121"/>
      <c r="H55" s="52"/>
    </row>
    <row r="56" spans="1:8" ht="12.75">
      <c r="A56" s="401" t="s">
        <v>201</v>
      </c>
      <c r="B56" s="51">
        <v>348582</v>
      </c>
      <c r="C56" s="51">
        <v>340318</v>
      </c>
      <c r="D56" s="51">
        <v>346224</v>
      </c>
      <c r="F56" s="54"/>
      <c r="G56" s="54"/>
      <c r="H56" s="52"/>
    </row>
    <row r="57" spans="1:8" ht="24">
      <c r="A57" s="397" t="s">
        <v>202</v>
      </c>
      <c r="B57" s="51">
        <v>58010</v>
      </c>
      <c r="C57" s="51">
        <v>42643</v>
      </c>
      <c r="D57" s="51">
        <v>54302</v>
      </c>
      <c r="F57" s="54"/>
      <c r="G57" s="54"/>
      <c r="H57" s="52"/>
    </row>
    <row r="58" spans="1:8" ht="12.75">
      <c r="A58" s="396" t="s">
        <v>203</v>
      </c>
      <c r="B58" s="51">
        <v>53992</v>
      </c>
      <c r="C58" s="51">
        <v>42050</v>
      </c>
      <c r="D58" s="51">
        <v>45048</v>
      </c>
      <c r="F58" s="54"/>
      <c r="G58" s="54"/>
      <c r="H58" s="52"/>
    </row>
    <row r="59" spans="1:8" ht="12.75">
      <c r="A59" s="396" t="s">
        <v>204</v>
      </c>
      <c r="B59" s="51">
        <v>29966</v>
      </c>
      <c r="C59" s="51">
        <v>46035</v>
      </c>
      <c r="D59" s="51">
        <v>27346</v>
      </c>
      <c r="F59" s="54"/>
      <c r="G59" s="54"/>
      <c r="H59" s="52"/>
    </row>
    <row r="60" spans="1:8" ht="12.75">
      <c r="A60" s="402" t="s">
        <v>208</v>
      </c>
      <c r="B60" s="51">
        <v>2057</v>
      </c>
      <c r="C60" s="51">
        <v>2107</v>
      </c>
      <c r="D60" s="51">
        <v>2528</v>
      </c>
      <c r="F60" s="54"/>
      <c r="G60" s="54"/>
      <c r="H60" s="52"/>
    </row>
    <row r="61" spans="1:8" ht="12.75">
      <c r="A61" s="400" t="s">
        <v>212</v>
      </c>
      <c r="B61" s="246">
        <v>20194</v>
      </c>
      <c r="C61" s="246">
        <v>21685</v>
      </c>
      <c r="D61" s="246">
        <v>18892</v>
      </c>
      <c r="F61" s="54"/>
      <c r="G61" s="54"/>
      <c r="H61" s="52"/>
    </row>
    <row r="62" spans="1:9" ht="12.75">
      <c r="A62" s="399" t="s">
        <v>206</v>
      </c>
      <c r="B62" s="51">
        <f>SUM(B56:B61)</f>
        <v>512801</v>
      </c>
      <c r="C62" s="51">
        <f>SUM(C56:C61)</f>
        <v>494838</v>
      </c>
      <c r="D62" s="51">
        <f>SUM(D56:D61)</f>
        <v>494340</v>
      </c>
      <c r="F62" s="54"/>
      <c r="G62" s="54"/>
      <c r="H62" s="52"/>
      <c r="I62" s="51"/>
    </row>
    <row r="63" spans="6:8" ht="12.75">
      <c r="F63" s="54"/>
      <c r="G63" s="54"/>
      <c r="H63" s="52"/>
    </row>
    <row r="64" spans="1:8" ht="12.75">
      <c r="A64" s="393" t="s">
        <v>102</v>
      </c>
      <c r="D64" s="36" t="s">
        <v>29</v>
      </c>
      <c r="F64" s="121"/>
      <c r="G64" s="121"/>
      <c r="H64" s="52"/>
    </row>
    <row r="65" spans="1:8" ht="12.75">
      <c r="A65" s="401" t="s">
        <v>201</v>
      </c>
      <c r="B65" s="126">
        <v>59123</v>
      </c>
      <c r="C65" s="126">
        <v>56020</v>
      </c>
      <c r="D65" s="126">
        <v>57367</v>
      </c>
      <c r="F65" s="54"/>
      <c r="G65" s="54"/>
      <c r="H65" s="52"/>
    </row>
    <row r="66" spans="1:8" ht="24">
      <c r="A66" s="397" t="s">
        <v>202</v>
      </c>
      <c r="B66" s="127">
        <v>32297</v>
      </c>
      <c r="C66" s="127">
        <v>26758</v>
      </c>
      <c r="D66" s="127">
        <v>29804</v>
      </c>
      <c r="F66" s="54"/>
      <c r="G66" s="54"/>
      <c r="H66" s="52"/>
    </row>
    <row r="67" spans="1:8" ht="12.75">
      <c r="A67" s="396" t="s">
        <v>203</v>
      </c>
      <c r="B67" s="127">
        <v>19986</v>
      </c>
      <c r="C67" s="127">
        <v>18812</v>
      </c>
      <c r="D67" s="127">
        <v>15889</v>
      </c>
      <c r="F67" s="54"/>
      <c r="G67" s="54"/>
      <c r="H67" s="52"/>
    </row>
    <row r="68" spans="1:9" ht="12.75">
      <c r="A68" s="396" t="s">
        <v>204</v>
      </c>
      <c r="B68" s="127">
        <v>8592</v>
      </c>
      <c r="C68" s="127">
        <v>6529</v>
      </c>
      <c r="D68" s="127">
        <v>3932</v>
      </c>
      <c r="F68" s="54"/>
      <c r="G68" s="54"/>
      <c r="H68" s="52"/>
      <c r="I68" s="51"/>
    </row>
    <row r="69" spans="1:9" ht="12.75">
      <c r="A69" s="402" t="s">
        <v>208</v>
      </c>
      <c r="B69" s="127">
        <v>1120</v>
      </c>
      <c r="C69" s="127">
        <v>2585</v>
      </c>
      <c r="D69" s="127">
        <v>1343</v>
      </c>
      <c r="F69" s="54"/>
      <c r="G69" s="54"/>
      <c r="H69" s="52"/>
      <c r="I69" s="51"/>
    </row>
    <row r="70" spans="1:8" ht="12.75">
      <c r="A70" s="400" t="s">
        <v>213</v>
      </c>
      <c r="B70" s="408">
        <v>191171</v>
      </c>
      <c r="C70" s="128">
        <v>177417</v>
      </c>
      <c r="D70" s="128">
        <v>168061</v>
      </c>
      <c r="F70" s="54"/>
      <c r="G70" s="54"/>
      <c r="H70" s="52"/>
    </row>
    <row r="71" spans="1:8" ht="12.75">
      <c r="A71" s="399" t="s">
        <v>206</v>
      </c>
      <c r="B71" s="233">
        <f>SUM(B65:B70)</f>
        <v>312289</v>
      </c>
      <c r="C71" s="126">
        <f>SUM(C65:C70)</f>
        <v>288121</v>
      </c>
      <c r="D71" s="126">
        <f>SUM(D65:D70)</f>
        <v>276396</v>
      </c>
      <c r="F71" s="54"/>
      <c r="G71" s="54"/>
      <c r="H71" s="52"/>
    </row>
    <row r="72" spans="2:8" ht="12.75">
      <c r="B72" s="131"/>
      <c r="C72" s="131"/>
      <c r="D72" s="131"/>
      <c r="E72" s="54"/>
      <c r="F72" s="54"/>
      <c r="G72" s="51"/>
      <c r="H72" s="52"/>
    </row>
    <row r="73" spans="1:8" ht="12.75">
      <c r="A73" s="61" t="s">
        <v>32</v>
      </c>
      <c r="B73" s="232" t="str">
        <f>B40</f>
        <v>1-3/2012</v>
      </c>
      <c r="C73" s="232" t="str">
        <f>D40</f>
        <v>1-3/2011</v>
      </c>
      <c r="D73" s="232" t="str">
        <f>F40</f>
        <v>1-12/2011</v>
      </c>
      <c r="E73" s="271"/>
      <c r="F73" s="271"/>
      <c r="H73" s="52"/>
    </row>
    <row r="74" spans="1:8" ht="12.75">
      <c r="A74" s="393" t="s">
        <v>214</v>
      </c>
      <c r="B74" s="233"/>
      <c r="C74" s="233"/>
      <c r="D74" s="355"/>
      <c r="E74" s="272"/>
      <c r="F74" s="272"/>
      <c r="H74" s="52"/>
    </row>
    <row r="75" spans="1:8" ht="12.75">
      <c r="A75" s="401" t="s">
        <v>201</v>
      </c>
      <c r="B75" s="126">
        <v>6182</v>
      </c>
      <c r="C75" s="126">
        <v>8814</v>
      </c>
      <c r="D75" s="126">
        <v>43362</v>
      </c>
      <c r="E75" s="127"/>
      <c r="F75" s="127"/>
      <c r="H75" s="52"/>
    </row>
    <row r="76" spans="1:8" ht="24">
      <c r="A76" s="397" t="s">
        <v>202</v>
      </c>
      <c r="B76" s="227">
        <v>1517</v>
      </c>
      <c r="C76" s="227">
        <v>1222</v>
      </c>
      <c r="D76" s="227">
        <v>14721</v>
      </c>
      <c r="E76" s="229"/>
      <c r="F76" s="229"/>
      <c r="H76" s="52"/>
    </row>
    <row r="77" spans="1:8" ht="12.75">
      <c r="A77" s="396" t="s">
        <v>203</v>
      </c>
      <c r="B77" s="227">
        <v>3675</v>
      </c>
      <c r="C77" s="227">
        <v>2631</v>
      </c>
      <c r="D77" s="227">
        <v>11776</v>
      </c>
      <c r="E77" s="229"/>
      <c r="F77" s="229"/>
      <c r="H77" s="52"/>
    </row>
    <row r="78" spans="1:8" ht="12.75">
      <c r="A78" s="396" t="s">
        <v>204</v>
      </c>
      <c r="B78" s="127">
        <v>97</v>
      </c>
      <c r="C78" s="127">
        <v>88</v>
      </c>
      <c r="D78" s="127">
        <v>454</v>
      </c>
      <c r="E78" s="127"/>
      <c r="F78" s="127"/>
      <c r="H78" s="52"/>
    </row>
    <row r="79" spans="1:8" ht="12.75">
      <c r="A79" s="400" t="s">
        <v>208</v>
      </c>
      <c r="B79" s="128">
        <v>3</v>
      </c>
      <c r="C79" s="128">
        <v>113</v>
      </c>
      <c r="D79" s="128">
        <v>277</v>
      </c>
      <c r="E79" s="127"/>
      <c r="F79" s="127"/>
      <c r="H79" s="52"/>
    </row>
    <row r="80" spans="1:10" ht="12.75">
      <c r="A80" s="399" t="s">
        <v>206</v>
      </c>
      <c r="B80" s="126">
        <f>SUM(B75:B79)</f>
        <v>11474</v>
      </c>
      <c r="C80" s="126">
        <f>SUM(C75:C79)</f>
        <v>12868</v>
      </c>
      <c r="D80" s="126">
        <f>SUM(D75:D79)</f>
        <v>70590</v>
      </c>
      <c r="E80" s="127"/>
      <c r="F80" s="127"/>
      <c r="H80" s="54"/>
      <c r="J80" s="51"/>
    </row>
    <row r="81" spans="2:8" ht="12.75">
      <c r="B81" s="126"/>
      <c r="C81" s="126"/>
      <c r="D81" s="126" t="s">
        <v>29</v>
      </c>
      <c r="E81" s="54"/>
      <c r="F81" s="54"/>
      <c r="G81" s="52"/>
      <c r="H81" s="52"/>
    </row>
    <row r="82" spans="1:8" ht="12.75">
      <c r="A82" s="393" t="s">
        <v>215</v>
      </c>
      <c r="B82" s="233"/>
      <c r="C82" s="233"/>
      <c r="D82" s="233"/>
      <c r="E82" s="138"/>
      <c r="F82" s="138"/>
      <c r="G82" s="121"/>
      <c r="H82" s="52"/>
    </row>
    <row r="83" spans="1:8" ht="12.75">
      <c r="A83" s="401" t="s">
        <v>201</v>
      </c>
      <c r="B83" s="126">
        <v>8006</v>
      </c>
      <c r="C83" s="126">
        <v>7379</v>
      </c>
      <c r="D83" s="126">
        <v>30760</v>
      </c>
      <c r="E83" s="127"/>
      <c r="F83" s="127"/>
      <c r="G83" s="54"/>
      <c r="H83" s="52"/>
    </row>
    <row r="84" spans="1:8" ht="24">
      <c r="A84" s="397" t="s">
        <v>202</v>
      </c>
      <c r="B84" s="227">
        <v>1269</v>
      </c>
      <c r="C84" s="227">
        <v>953</v>
      </c>
      <c r="D84" s="227">
        <v>4928</v>
      </c>
      <c r="E84" s="229"/>
      <c r="F84" s="229"/>
      <c r="G84" s="54"/>
      <c r="H84" s="52"/>
    </row>
    <row r="85" spans="1:8" ht="12.75">
      <c r="A85" s="396" t="s">
        <v>203</v>
      </c>
      <c r="B85" s="227">
        <v>1479</v>
      </c>
      <c r="C85" s="227">
        <v>1069</v>
      </c>
      <c r="D85" s="227">
        <v>4873</v>
      </c>
      <c r="E85" s="229"/>
      <c r="F85" s="229"/>
      <c r="G85" s="54"/>
      <c r="H85" s="52"/>
    </row>
    <row r="86" spans="1:8" ht="12.75">
      <c r="A86" s="396" t="s">
        <v>204</v>
      </c>
      <c r="B86" s="127">
        <v>72</v>
      </c>
      <c r="C86" s="127">
        <v>1167</v>
      </c>
      <c r="D86" s="127">
        <v>3919</v>
      </c>
      <c r="E86" s="127"/>
      <c r="F86" s="127"/>
      <c r="G86" s="54"/>
      <c r="H86" s="52"/>
    </row>
    <row r="87" spans="1:8" ht="12.75">
      <c r="A87" s="400" t="s">
        <v>208</v>
      </c>
      <c r="B87" s="128">
        <v>0</v>
      </c>
      <c r="C87" s="128"/>
      <c r="D87" s="128">
        <v>7</v>
      </c>
      <c r="E87" s="127"/>
      <c r="F87" s="127"/>
      <c r="G87" s="54"/>
      <c r="H87" s="52"/>
    </row>
    <row r="88" spans="1:8" ht="12.75">
      <c r="A88" s="399" t="s">
        <v>206</v>
      </c>
      <c r="B88" s="126">
        <f>SUM(B83:B87)</f>
        <v>10826</v>
      </c>
      <c r="C88" s="126">
        <f>SUM(C83:C87)</f>
        <v>10568</v>
      </c>
      <c r="D88" s="126">
        <f>SUM(D83:D87)</f>
        <v>44487</v>
      </c>
      <c r="E88" s="127"/>
      <c r="F88" s="127"/>
      <c r="G88" s="54"/>
      <c r="H88" s="52"/>
    </row>
    <row r="89" spans="1:8" ht="12.75">
      <c r="A89" s="39"/>
      <c r="B89" s="126"/>
      <c r="C89" s="126"/>
      <c r="D89" s="126"/>
      <c r="E89" s="127"/>
      <c r="F89" s="126"/>
      <c r="G89" s="54"/>
      <c r="H89" s="52"/>
    </row>
    <row r="90" spans="1:8" ht="12.75">
      <c r="A90" s="393" t="s">
        <v>216</v>
      </c>
      <c r="B90" s="126"/>
      <c r="C90" s="126"/>
      <c r="D90" s="126"/>
      <c r="E90" s="127"/>
      <c r="F90" s="126"/>
      <c r="G90" s="54"/>
      <c r="H90" s="52"/>
    </row>
    <row r="91" spans="1:8" ht="12.75">
      <c r="A91" s="401" t="s">
        <v>201</v>
      </c>
      <c r="B91" s="126"/>
      <c r="C91" s="126"/>
      <c r="D91" s="126"/>
      <c r="E91" s="127"/>
      <c r="F91" s="126"/>
      <c r="G91" s="54"/>
      <c r="H91" s="52"/>
    </row>
    <row r="92" spans="1:8" ht="24">
      <c r="A92" s="397" t="s">
        <v>202</v>
      </c>
      <c r="B92" s="126"/>
      <c r="C92" s="126"/>
      <c r="D92" s="126"/>
      <c r="E92" s="126"/>
      <c r="F92" s="126"/>
      <c r="G92" s="54"/>
      <c r="H92" s="52"/>
    </row>
    <row r="93" spans="1:8" ht="12.75">
      <c r="A93" s="396" t="s">
        <v>203</v>
      </c>
      <c r="B93" s="126"/>
      <c r="C93" s="126"/>
      <c r="D93" s="126"/>
      <c r="E93" s="126"/>
      <c r="F93" s="126"/>
      <c r="G93" s="54"/>
      <c r="H93" s="52"/>
    </row>
    <row r="94" spans="1:8" ht="12.75">
      <c r="A94" s="396" t="s">
        <v>204</v>
      </c>
      <c r="B94" s="126"/>
      <c r="C94" s="126"/>
      <c r="D94" s="126">
        <v>17061</v>
      </c>
      <c r="E94" s="127"/>
      <c r="F94" s="127"/>
      <c r="G94" s="54"/>
      <c r="H94" s="52"/>
    </row>
    <row r="95" spans="1:8" ht="12.75">
      <c r="A95" s="400" t="s">
        <v>208</v>
      </c>
      <c r="B95" s="128"/>
      <c r="C95" s="128"/>
      <c r="D95" s="246"/>
      <c r="E95" s="127"/>
      <c r="F95" s="127"/>
      <c r="G95" s="52"/>
      <c r="H95" s="52"/>
    </row>
    <row r="96" spans="1:6" ht="12.75">
      <c r="A96" s="399" t="s">
        <v>206</v>
      </c>
      <c r="B96" s="126">
        <f>SUM(B91:B95)</f>
        <v>0</v>
      </c>
      <c r="C96" s="126">
        <f>SUM(C91:C95)</f>
        <v>0</v>
      </c>
      <c r="D96" s="126">
        <f>SUM(D91:D95)</f>
        <v>17061</v>
      </c>
      <c r="E96" s="127"/>
      <c r="F96" s="127"/>
    </row>
    <row r="97" ht="12.75">
      <c r="E97" s="52"/>
    </row>
    <row r="102" ht="12.75">
      <c r="A102" s="121"/>
    </row>
    <row r="103" ht="12.75">
      <c r="A103" s="52"/>
    </row>
    <row r="104" ht="12.75">
      <c r="A104" s="253"/>
    </row>
    <row r="105" ht="12.75">
      <c r="A105" s="253"/>
    </row>
    <row r="106" ht="12.75">
      <c r="A106" s="52"/>
    </row>
    <row r="107" ht="12.75">
      <c r="A107" s="52"/>
    </row>
    <row r="108" ht="12.75">
      <c r="A108" s="52"/>
    </row>
    <row r="109" ht="12.75">
      <c r="A109" s="52"/>
    </row>
  </sheetData>
  <sheetProtection/>
  <printOptions/>
  <pageMargins left="0.7874015748031497" right="0.2362204724409449" top="0.33" bottom="0.24" header="0.5118110236220472" footer="0.4"/>
  <pageSetup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A1">
      <selection activeCell="A1" sqref="A1"/>
    </sheetView>
  </sheetViews>
  <sheetFormatPr defaultColWidth="9.140625" defaultRowHeight="12.75"/>
  <cols>
    <col min="1" max="1" width="31.28125" style="36" customWidth="1"/>
    <col min="2" max="6" width="13.57421875" style="36" customWidth="1"/>
    <col min="7" max="7" width="12.421875" style="36" customWidth="1"/>
    <col min="8" max="9" width="12.00390625" style="36" customWidth="1"/>
    <col min="10" max="10" width="11.28125" style="131" customWidth="1"/>
    <col min="11" max="11" width="9.8515625" style="36" customWidth="1"/>
    <col min="12" max="12" width="10.140625" style="36" bestFit="1" customWidth="1"/>
    <col min="13" max="16384" width="9.140625" style="36" customWidth="1"/>
  </cols>
  <sheetData>
    <row r="1" spans="1:10" ht="12.75">
      <c r="A1" s="35" t="s">
        <v>6</v>
      </c>
      <c r="B1" s="35"/>
      <c r="C1" s="35"/>
      <c r="D1" s="35"/>
      <c r="E1" s="35"/>
      <c r="F1" s="35"/>
      <c r="G1" s="35"/>
      <c r="H1" s="35"/>
      <c r="I1" s="35"/>
      <c r="J1" s="166"/>
    </row>
    <row r="3" spans="1:10" ht="15.75">
      <c r="A3" s="37" t="s">
        <v>217</v>
      </c>
      <c r="B3" s="72"/>
      <c r="C3" s="72"/>
      <c r="D3" s="72"/>
      <c r="E3" s="72"/>
      <c r="F3" s="72"/>
      <c r="G3" s="72"/>
      <c r="H3" s="72"/>
      <c r="I3" s="72"/>
      <c r="J3" s="125"/>
    </row>
    <row r="4" spans="6:11" ht="12.75">
      <c r="F4" s="315"/>
      <c r="G4" s="315"/>
      <c r="H4" s="315"/>
      <c r="I4" s="315"/>
      <c r="J4" s="130"/>
      <c r="K4" s="37"/>
    </row>
    <row r="5" spans="1:11" ht="12.75">
      <c r="A5" s="61" t="s">
        <v>32</v>
      </c>
      <c r="B5" s="291" t="s">
        <v>22</v>
      </c>
      <c r="C5" s="291" t="s">
        <v>24</v>
      </c>
      <c r="D5" s="291" t="s">
        <v>25</v>
      </c>
      <c r="E5" s="291" t="s">
        <v>26</v>
      </c>
      <c r="F5" s="291" t="s">
        <v>20</v>
      </c>
      <c r="G5" s="129" t="s">
        <v>19</v>
      </c>
      <c r="H5" s="129" t="s">
        <v>16</v>
      </c>
      <c r="I5" s="129" t="s">
        <v>14</v>
      </c>
      <c r="J5" s="288"/>
      <c r="K5" s="56"/>
    </row>
    <row r="6" spans="1:11" ht="12.75">
      <c r="A6" s="52"/>
      <c r="B6" s="52"/>
      <c r="C6" s="52"/>
      <c r="D6" s="52"/>
      <c r="E6" s="52"/>
      <c r="F6" s="52"/>
      <c r="G6" s="52"/>
      <c r="H6" s="52"/>
      <c r="I6" s="52"/>
      <c r="J6" s="130"/>
      <c r="K6" s="56"/>
    </row>
    <row r="7" spans="1:10" ht="12.75">
      <c r="A7" s="37" t="s">
        <v>33</v>
      </c>
      <c r="B7" s="37"/>
      <c r="C7" s="37"/>
      <c r="D7" s="37"/>
      <c r="E7" s="37"/>
      <c r="F7" s="37"/>
      <c r="G7" s="37"/>
      <c r="H7" s="37"/>
      <c r="I7" s="37"/>
      <c r="J7" s="270"/>
    </row>
    <row r="8" spans="1:15" ht="12.75">
      <c r="A8" s="36" t="s">
        <v>201</v>
      </c>
      <c r="B8" s="51">
        <v>76991</v>
      </c>
      <c r="C8" s="51">
        <v>84014</v>
      </c>
      <c r="D8" s="51">
        <v>85906</v>
      </c>
      <c r="E8" s="51">
        <v>83535</v>
      </c>
      <c r="F8" s="51">
        <v>72429</v>
      </c>
      <c r="G8" s="51">
        <v>73992</v>
      </c>
      <c r="H8" s="51">
        <v>75806</v>
      </c>
      <c r="I8" s="51">
        <v>75624</v>
      </c>
      <c r="J8" s="127"/>
      <c r="K8" s="51"/>
      <c r="L8" s="57"/>
      <c r="M8" s="57"/>
      <c r="N8" s="57"/>
      <c r="O8" s="57"/>
    </row>
    <row r="9" spans="1:13" ht="25.5">
      <c r="A9" s="409" t="s">
        <v>202</v>
      </c>
      <c r="B9" s="247">
        <v>39321</v>
      </c>
      <c r="C9" s="247">
        <v>40101</v>
      </c>
      <c r="D9" s="247">
        <v>41530</v>
      </c>
      <c r="E9" s="247">
        <v>40784</v>
      </c>
      <c r="F9" s="247">
        <v>34856</v>
      </c>
      <c r="G9" s="247">
        <v>34580</v>
      </c>
      <c r="H9" s="227">
        <v>35659</v>
      </c>
      <c r="I9" s="227">
        <v>35710</v>
      </c>
      <c r="J9" s="229"/>
      <c r="K9" s="51"/>
      <c r="L9" s="57"/>
      <c r="M9" s="57"/>
    </row>
    <row r="10" spans="1:13" ht="12.75">
      <c r="A10" s="43" t="s">
        <v>203</v>
      </c>
      <c r="B10" s="247">
        <v>40299</v>
      </c>
      <c r="C10" s="247">
        <v>33451</v>
      </c>
      <c r="D10" s="247">
        <v>31322</v>
      </c>
      <c r="E10" s="247">
        <v>30879</v>
      </c>
      <c r="F10" s="247">
        <v>38939</v>
      </c>
      <c r="G10" s="247">
        <v>31596</v>
      </c>
      <c r="H10" s="227">
        <v>26926</v>
      </c>
      <c r="I10" s="227">
        <v>28090</v>
      </c>
      <c r="J10" s="229"/>
      <c r="K10" s="51"/>
      <c r="L10" s="57"/>
      <c r="M10" s="57"/>
    </row>
    <row r="11" spans="1:13" ht="12.75">
      <c r="A11" s="43" t="s">
        <v>204</v>
      </c>
      <c r="B11" s="247">
        <v>17584</v>
      </c>
      <c r="C11" s="247">
        <v>12578</v>
      </c>
      <c r="D11" s="247">
        <v>7213</v>
      </c>
      <c r="E11" s="247">
        <v>9600</v>
      </c>
      <c r="F11" s="247">
        <v>16011</v>
      </c>
      <c r="G11" s="247">
        <v>15266</v>
      </c>
      <c r="H11" s="247">
        <v>7617</v>
      </c>
      <c r="I11" s="247">
        <v>12097</v>
      </c>
      <c r="J11" s="127"/>
      <c r="K11" s="51"/>
      <c r="L11" s="57"/>
      <c r="M11" s="57"/>
    </row>
    <row r="12" spans="1:13" s="131" customFormat="1" ht="12.75">
      <c r="A12" s="52" t="s">
        <v>208</v>
      </c>
      <c r="E12" s="127"/>
      <c r="F12" s="127"/>
      <c r="G12" s="127"/>
      <c r="H12" s="127"/>
      <c r="I12" s="127"/>
      <c r="J12" s="127"/>
      <c r="K12" s="126"/>
      <c r="L12" s="236"/>
      <c r="M12" s="236"/>
    </row>
    <row r="13" spans="1:13" ht="12.75">
      <c r="A13" s="55" t="s">
        <v>218</v>
      </c>
      <c r="B13" s="128">
        <v>-2909</v>
      </c>
      <c r="C13" s="128">
        <v>-3143</v>
      </c>
      <c r="D13" s="128">
        <v>-2502</v>
      </c>
      <c r="E13" s="246">
        <v>-2612</v>
      </c>
      <c r="F13" s="246">
        <v>-2761</v>
      </c>
      <c r="G13" s="246">
        <v>-3927</v>
      </c>
      <c r="H13" s="246">
        <v>-2238</v>
      </c>
      <c r="I13" s="246">
        <v>-2507</v>
      </c>
      <c r="J13" s="127"/>
      <c r="K13" s="51"/>
      <c r="L13" s="57"/>
      <c r="M13" s="57"/>
    </row>
    <row r="14" spans="1:15" ht="12.75">
      <c r="A14" s="39" t="s">
        <v>206</v>
      </c>
      <c r="B14" s="44">
        <f>SUM(B8:B13)</f>
        <v>171286</v>
      </c>
      <c r="C14" s="44">
        <f aca="true" t="shared" si="0" ref="C14:I14">SUM(C8:C13)</f>
        <v>167001</v>
      </c>
      <c r="D14" s="44">
        <f t="shared" si="0"/>
        <v>163469</v>
      </c>
      <c r="E14" s="44">
        <f t="shared" si="0"/>
        <v>162186</v>
      </c>
      <c r="F14" s="44">
        <f t="shared" si="0"/>
        <v>159474</v>
      </c>
      <c r="G14" s="44">
        <f t="shared" si="0"/>
        <v>151507</v>
      </c>
      <c r="H14" s="126">
        <f t="shared" si="0"/>
        <v>143770</v>
      </c>
      <c r="I14" s="126">
        <f t="shared" si="0"/>
        <v>149014</v>
      </c>
      <c r="J14" s="127"/>
      <c r="K14" s="51"/>
      <c r="L14" s="58"/>
      <c r="M14" s="57"/>
      <c r="N14" s="57"/>
      <c r="O14" s="57"/>
    </row>
    <row r="15" spans="7:12" ht="12.75">
      <c r="G15" s="51"/>
      <c r="J15" s="130"/>
      <c r="K15" s="51"/>
      <c r="L15" s="57"/>
    </row>
    <row r="16" spans="1:12" ht="12.75">
      <c r="A16" s="37" t="s">
        <v>42</v>
      </c>
      <c r="B16" s="37"/>
      <c r="C16" s="37"/>
      <c r="D16" s="37"/>
      <c r="E16" s="37"/>
      <c r="F16" s="37"/>
      <c r="G16" s="280"/>
      <c r="H16" s="37"/>
      <c r="I16" s="37"/>
      <c r="J16" s="270"/>
      <c r="K16" s="51"/>
      <c r="L16" s="51"/>
    </row>
    <row r="17" spans="1:13" ht="12.75">
      <c r="A17" s="36" t="s">
        <v>201</v>
      </c>
      <c r="B17" s="51">
        <v>3015</v>
      </c>
      <c r="C17" s="51">
        <v>8305</v>
      </c>
      <c r="D17" s="51">
        <v>12308</v>
      </c>
      <c r="E17" s="51">
        <v>9182</v>
      </c>
      <c r="F17" s="51">
        <v>4175</v>
      </c>
      <c r="G17" s="51">
        <v>8204</v>
      </c>
      <c r="H17" s="51">
        <v>10930</v>
      </c>
      <c r="I17" s="51">
        <v>10124</v>
      </c>
      <c r="J17" s="127"/>
      <c r="K17" s="51"/>
      <c r="L17" s="51"/>
      <c r="M17" s="51"/>
    </row>
    <row r="18" spans="1:13" ht="25.5">
      <c r="A18" s="409" t="s">
        <v>202</v>
      </c>
      <c r="B18" s="247">
        <v>845</v>
      </c>
      <c r="C18" s="247">
        <v>937</v>
      </c>
      <c r="D18" s="247">
        <v>3718</v>
      </c>
      <c r="E18" s="247">
        <v>1001</v>
      </c>
      <c r="F18" s="247">
        <v>1475</v>
      </c>
      <c r="G18" s="247">
        <v>181</v>
      </c>
      <c r="H18" s="227">
        <v>4088</v>
      </c>
      <c r="I18" s="227">
        <v>2218</v>
      </c>
      <c r="J18" s="229"/>
      <c r="K18" s="51"/>
      <c r="L18" s="51"/>
      <c r="M18" s="51"/>
    </row>
    <row r="19" spans="1:13" ht="12.75">
      <c r="A19" s="43" t="s">
        <v>203</v>
      </c>
      <c r="B19" s="247">
        <v>751</v>
      </c>
      <c r="C19" s="247">
        <v>1928</v>
      </c>
      <c r="D19" s="247">
        <v>3582</v>
      </c>
      <c r="E19" s="247">
        <v>769</v>
      </c>
      <c r="F19" s="247">
        <v>1902</v>
      </c>
      <c r="G19" s="247">
        <v>633</v>
      </c>
      <c r="H19" s="227">
        <v>3263</v>
      </c>
      <c r="I19" s="227">
        <v>1075</v>
      </c>
      <c r="J19" s="229"/>
      <c r="K19" s="51"/>
      <c r="L19" s="51"/>
      <c r="M19" s="51"/>
    </row>
    <row r="20" spans="1:13" ht="12.75">
      <c r="A20" s="43" t="s">
        <v>204</v>
      </c>
      <c r="B20" s="227">
        <v>787</v>
      </c>
      <c r="C20" s="227">
        <v>-18189</v>
      </c>
      <c r="D20" s="227">
        <v>-1085</v>
      </c>
      <c r="E20" s="227">
        <v>-1325</v>
      </c>
      <c r="F20" s="227">
        <v>-651</v>
      </c>
      <c r="G20" s="227">
        <v>-361</v>
      </c>
      <c r="H20" s="227">
        <v>-1432</v>
      </c>
      <c r="I20" s="227">
        <v>-3900</v>
      </c>
      <c r="J20" s="127"/>
      <c r="K20" s="51"/>
      <c r="L20" s="51"/>
      <c r="M20" s="51"/>
    </row>
    <row r="21" spans="1:13" ht="12.75">
      <c r="A21" s="55" t="s">
        <v>208</v>
      </c>
      <c r="B21" s="246">
        <v>-465</v>
      </c>
      <c r="C21" s="246">
        <v>-887</v>
      </c>
      <c r="D21" s="246">
        <v>-344</v>
      </c>
      <c r="E21" s="246">
        <v>-767</v>
      </c>
      <c r="F21" s="246">
        <v>-437</v>
      </c>
      <c r="G21" s="246">
        <v>-104</v>
      </c>
      <c r="H21" s="246">
        <v>-574</v>
      </c>
      <c r="I21" s="246">
        <v>-762</v>
      </c>
      <c r="J21" s="127"/>
      <c r="K21" s="51"/>
      <c r="L21" s="51"/>
      <c r="M21" s="51"/>
    </row>
    <row r="22" spans="1:13" ht="12.75">
      <c r="A22" s="39" t="s">
        <v>206</v>
      </c>
      <c r="B22" s="44">
        <f>SUM(B17:B21)</f>
        <v>4933</v>
      </c>
      <c r="C22" s="44">
        <f aca="true" t="shared" si="1" ref="C22:I22">SUM(C17:C21)</f>
        <v>-7906</v>
      </c>
      <c r="D22" s="44">
        <f t="shared" si="1"/>
        <v>18179</v>
      </c>
      <c r="E22" s="44">
        <f t="shared" si="1"/>
        <v>8860</v>
      </c>
      <c r="F22" s="44">
        <f t="shared" si="1"/>
        <v>6464</v>
      </c>
      <c r="G22" s="44">
        <f t="shared" si="1"/>
        <v>8553</v>
      </c>
      <c r="H22" s="44">
        <f t="shared" si="1"/>
        <v>16275</v>
      </c>
      <c r="I22" s="44">
        <f t="shared" si="1"/>
        <v>8755</v>
      </c>
      <c r="J22" s="127"/>
      <c r="K22" s="51"/>
      <c r="L22" s="51"/>
      <c r="M22" s="51"/>
    </row>
    <row r="23" spans="10:12" ht="12.75">
      <c r="J23" s="130"/>
      <c r="K23" s="51"/>
      <c r="L23" s="59"/>
    </row>
    <row r="24" spans="1:12" ht="12.75">
      <c r="A24" s="37" t="s">
        <v>219</v>
      </c>
      <c r="B24" s="37"/>
      <c r="C24" s="37"/>
      <c r="D24" s="37"/>
      <c r="E24" s="37"/>
      <c r="F24" s="37"/>
      <c r="G24" s="37"/>
      <c r="H24" s="37"/>
      <c r="I24" s="37"/>
      <c r="J24" s="270"/>
      <c r="K24" s="51"/>
      <c r="L24" s="40"/>
    </row>
    <row r="25" spans="1:12" ht="12.75">
      <c r="A25" s="52" t="s">
        <v>201</v>
      </c>
      <c r="B25" s="132">
        <v>3.9</v>
      </c>
      <c r="C25" s="132">
        <f aca="true" t="shared" si="2" ref="C25:I28">C17/C8*100</f>
        <v>9.885257219034923</v>
      </c>
      <c r="D25" s="132">
        <f t="shared" si="2"/>
        <v>14.327287965916232</v>
      </c>
      <c r="E25" s="132">
        <f t="shared" si="2"/>
        <v>10.991799844376608</v>
      </c>
      <c r="F25" s="132">
        <f t="shared" si="2"/>
        <v>5.764265694680307</v>
      </c>
      <c r="G25" s="132">
        <f t="shared" si="2"/>
        <v>11.087685155151908</v>
      </c>
      <c r="H25" s="132">
        <f t="shared" si="2"/>
        <v>14.418383769094795</v>
      </c>
      <c r="I25" s="132">
        <f t="shared" si="2"/>
        <v>13.3872844599598</v>
      </c>
      <c r="J25" s="289"/>
      <c r="K25" s="51"/>
      <c r="L25" s="59"/>
    </row>
    <row r="26" spans="1:12" s="131" customFormat="1" ht="25.5">
      <c r="A26" s="410" t="s">
        <v>202</v>
      </c>
      <c r="B26" s="235">
        <v>2.1</v>
      </c>
      <c r="C26" s="235">
        <f t="shared" si="2"/>
        <v>2.3366000847859154</v>
      </c>
      <c r="D26" s="235">
        <f t="shared" si="2"/>
        <v>8.952564411268963</v>
      </c>
      <c r="E26" s="235">
        <f t="shared" si="2"/>
        <v>2.454393879952923</v>
      </c>
      <c r="F26" s="235">
        <f t="shared" si="2"/>
        <v>4.231696121184301</v>
      </c>
      <c r="G26" s="235">
        <f t="shared" si="2"/>
        <v>0.523423944476576</v>
      </c>
      <c r="H26" s="235">
        <f t="shared" si="2"/>
        <v>11.464146498780112</v>
      </c>
      <c r="I26" s="235">
        <f t="shared" si="2"/>
        <v>6.211145337440493</v>
      </c>
      <c r="J26" s="286"/>
      <c r="K26" s="126"/>
      <c r="L26" s="126"/>
    </row>
    <row r="27" spans="1:12" s="131" customFormat="1" ht="12.75">
      <c r="A27" s="253" t="s">
        <v>203</v>
      </c>
      <c r="B27" s="235">
        <v>1.9</v>
      </c>
      <c r="C27" s="235">
        <f t="shared" si="2"/>
        <v>5.763654300319871</v>
      </c>
      <c r="D27" s="235">
        <f t="shared" si="2"/>
        <v>11.436051337717897</v>
      </c>
      <c r="E27" s="235">
        <f t="shared" si="2"/>
        <v>2.4903656206483373</v>
      </c>
      <c r="F27" s="235">
        <f t="shared" si="2"/>
        <v>4.884563034489843</v>
      </c>
      <c r="G27" s="235">
        <f t="shared" si="2"/>
        <v>2.0034181541967335</v>
      </c>
      <c r="H27" s="235">
        <f t="shared" si="2"/>
        <v>12.118398573869122</v>
      </c>
      <c r="I27" s="235">
        <f t="shared" si="2"/>
        <v>3.826984692061232</v>
      </c>
      <c r="J27" s="286"/>
      <c r="K27" s="126"/>
      <c r="L27" s="126"/>
    </row>
    <row r="28" spans="1:12" ht="12.75">
      <c r="A28" s="46" t="s">
        <v>204</v>
      </c>
      <c r="B28" s="215">
        <v>4.5</v>
      </c>
      <c r="C28" s="215">
        <f t="shared" si="2"/>
        <v>-144.60963587215772</v>
      </c>
      <c r="D28" s="215">
        <f t="shared" si="2"/>
        <v>-15.04228476362124</v>
      </c>
      <c r="E28" s="215">
        <f t="shared" si="2"/>
        <v>-13.802083333333334</v>
      </c>
      <c r="F28" s="215">
        <f t="shared" si="2"/>
        <v>-4.06595465617388</v>
      </c>
      <c r="G28" s="215">
        <f t="shared" si="2"/>
        <v>-2.3647320843704964</v>
      </c>
      <c r="H28" s="215">
        <f t="shared" si="2"/>
        <v>-18.80005251411317</v>
      </c>
      <c r="I28" s="215">
        <f t="shared" si="2"/>
        <v>-32.23939819790031</v>
      </c>
      <c r="J28" s="289"/>
      <c r="K28" s="51"/>
      <c r="L28" s="51"/>
    </row>
    <row r="29" spans="1:12" ht="12.75">
      <c r="A29" s="39" t="s">
        <v>206</v>
      </c>
      <c r="B29" s="132">
        <v>2.9</v>
      </c>
      <c r="C29" s="132">
        <f aca="true" t="shared" si="3" ref="C29:I29">C22/C14*100</f>
        <v>-4.734103388602463</v>
      </c>
      <c r="D29" s="132">
        <f t="shared" si="3"/>
        <v>11.120762958114383</v>
      </c>
      <c r="E29" s="132">
        <f t="shared" si="3"/>
        <v>5.462863625713687</v>
      </c>
      <c r="F29" s="132">
        <f t="shared" si="3"/>
        <v>4.053325306946586</v>
      </c>
      <c r="G29" s="132">
        <f t="shared" si="3"/>
        <v>5.645283716263935</v>
      </c>
      <c r="H29" s="132">
        <f t="shared" si="3"/>
        <v>11.320164151074632</v>
      </c>
      <c r="I29" s="132">
        <f t="shared" si="3"/>
        <v>5.8752868857959655</v>
      </c>
      <c r="J29" s="289"/>
      <c r="K29" s="51"/>
      <c r="L29" s="51"/>
    </row>
    <row r="30" spans="10:12" ht="12.75">
      <c r="J30" s="130"/>
      <c r="K30" s="51"/>
      <c r="L30" s="51"/>
    </row>
    <row r="31" spans="1:11" ht="12.75">
      <c r="A31" s="234" t="s">
        <v>209</v>
      </c>
      <c r="B31" s="128">
        <v>-960</v>
      </c>
      <c r="C31" s="128">
        <v>-1099</v>
      </c>
      <c r="D31" s="128">
        <v>-1277</v>
      </c>
      <c r="E31" s="128">
        <v>-1163</v>
      </c>
      <c r="F31" s="128">
        <f>-1064</f>
        <v>-1064</v>
      </c>
      <c r="G31" s="128">
        <v>-987</v>
      </c>
      <c r="H31" s="128">
        <v>-1272</v>
      </c>
      <c r="I31" s="234">
        <v>-917</v>
      </c>
      <c r="J31" s="127"/>
      <c r="K31" s="51"/>
    </row>
    <row r="32" spans="1:11" ht="12.75">
      <c r="A32" s="52"/>
      <c r="B32" s="52"/>
      <c r="C32" s="52"/>
      <c r="D32" s="52"/>
      <c r="E32" s="52"/>
      <c r="F32" s="52"/>
      <c r="G32" s="52"/>
      <c r="H32" s="52"/>
      <c r="I32" s="52"/>
      <c r="J32" s="130"/>
      <c r="K32" s="51"/>
    </row>
    <row r="33" spans="1:10" ht="12.75">
      <c r="A33" s="411" t="s">
        <v>45</v>
      </c>
      <c r="B33" s="124">
        <v>3973</v>
      </c>
      <c r="C33" s="124">
        <f aca="true" t="shared" si="4" ref="C33:I33">C22+C31</f>
        <v>-9005</v>
      </c>
      <c r="D33" s="124">
        <f t="shared" si="4"/>
        <v>16902</v>
      </c>
      <c r="E33" s="124">
        <f t="shared" si="4"/>
        <v>7697</v>
      </c>
      <c r="F33" s="124">
        <f t="shared" si="4"/>
        <v>5400</v>
      </c>
      <c r="G33" s="124">
        <f t="shared" si="4"/>
        <v>7566</v>
      </c>
      <c r="H33" s="124">
        <f t="shared" si="4"/>
        <v>15003</v>
      </c>
      <c r="I33" s="124">
        <f t="shared" si="4"/>
        <v>7838</v>
      </c>
      <c r="J33" s="290"/>
    </row>
    <row r="34" spans="10:11" ht="12.75">
      <c r="J34" s="290"/>
      <c r="K34" s="51"/>
    </row>
    <row r="35" spans="10:11" ht="12.75">
      <c r="J35" s="130"/>
      <c r="K35" s="51"/>
    </row>
  </sheetData>
  <sheetProtection/>
  <printOptions/>
  <pageMargins left="0.75" right="0.75" top="1" bottom="1" header="0.4921259845" footer="0.4921259845"/>
  <pageSetup fitToHeight="1" fitToWidth="1" horizontalDpi="1200" verticalDpi="12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Lassila &amp; Tikanoja Oyj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Sarsila-Etelämäki Unka</dc:creator>
  <cp:keywords/>
  <dc:description/>
  <cp:lastModifiedBy>Sara Anttila</cp:lastModifiedBy>
  <cp:lastPrinted>2012-04-20T14:05:45Z</cp:lastPrinted>
  <dcterms:created xsi:type="dcterms:W3CDTF">2007-03-05T06:29:45Z</dcterms:created>
  <dcterms:modified xsi:type="dcterms:W3CDTF">2012-04-25T14:15:19Z</dcterms:modified>
  <cp:category/>
  <cp:version/>
  <cp:contentType/>
  <cp:contentStatus/>
</cp:coreProperties>
</file>