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61" yWindow="65326" windowWidth="15480" windowHeight="11640" tabRatio="872" activeTab="0"/>
  </bookViews>
  <sheets>
    <sheet name="INCOME STATEMENT" sheetId="1" r:id="rId1"/>
    <sheet name="COMPREHENSIVE INCOME STATEMENT" sheetId="2" r:id="rId2"/>
    <sheet name="FINANCIAL POSITION" sheetId="3" r:id="rId3"/>
    <sheet name="CHANGES IN EQUITY" sheetId="4" r:id="rId4"/>
    <sheet name="OPERATING PROFIT EXCL. EO ITEMS" sheetId="5" r:id="rId5"/>
    <sheet name="KEY FIGURES" sheetId="6" r:id="rId6"/>
    <sheet name="CASH FLOW" sheetId="7" r:id="rId7"/>
    <sheet name="SEGMENT INFORMATION" sheetId="8" r:id="rId8"/>
    <sheet name="QUARTERLY" sheetId="9" r:id="rId9"/>
    <sheet name="INTANG ASSET, PPT, CAP COMM" sheetId="10" r:id="rId10"/>
    <sheet name="RELATED-PARTY" sheetId="11" r:id="rId11"/>
    <sheet name="CONTINGENT LIABILITIES" sheetId="12" r:id="rId12"/>
  </sheets>
  <externalReferences>
    <externalReference r:id="rId15"/>
    <externalReference r:id="rId16"/>
    <externalReference r:id="rId17"/>
    <externalReference r:id="rId18"/>
    <externalReference r:id="rId19"/>
    <externalReference r:id="rId20"/>
    <externalReference r:id="rId21"/>
    <externalReference r:id="rId22"/>
  </externalReferences>
  <definedNames>
    <definedName name="a" localSheetId="3">#REF!</definedName>
    <definedName name="a" localSheetId="1">#REF!</definedName>
    <definedName name="a" localSheetId="11">#REF!</definedName>
    <definedName name="a" localSheetId="5">#REF!</definedName>
    <definedName name="a" localSheetId="8">#REF!</definedName>
    <definedName name="a" localSheetId="10">#REF!</definedName>
    <definedName name="a" localSheetId="7">#REF!</definedName>
    <definedName name="a">#REF!</definedName>
    <definedName name="d" localSheetId="3">#REF!</definedName>
    <definedName name="d" localSheetId="1">#REF!</definedName>
    <definedName name="d" localSheetId="11">#REF!</definedName>
    <definedName name="d" localSheetId="5">#REF!</definedName>
    <definedName name="d" localSheetId="8">#REF!</definedName>
    <definedName name="d" localSheetId="10">#REF!</definedName>
    <definedName name="d" localSheetId="7">#REF!</definedName>
    <definedName name="d">#REF!</definedName>
    <definedName name="e" localSheetId="5">#REF!</definedName>
    <definedName name="e">#REF!</definedName>
    <definedName name="f" localSheetId="3">#REF!</definedName>
    <definedName name="f" localSheetId="5">#REF!</definedName>
    <definedName name="f" localSheetId="8">#REF!</definedName>
    <definedName name="f" localSheetId="7">#REF!</definedName>
    <definedName name="f">#REF!</definedName>
    <definedName name="g" localSheetId="3">#REF!</definedName>
    <definedName name="g" localSheetId="1">#REF!</definedName>
    <definedName name="g" localSheetId="11">#REF!</definedName>
    <definedName name="g" localSheetId="5">#REF!</definedName>
    <definedName name="g" localSheetId="8">#REF!</definedName>
    <definedName name="g" localSheetId="7">#REF!</definedName>
    <definedName name="g">#REF!</definedName>
    <definedName name="h" localSheetId="3">#REF!</definedName>
    <definedName name="h" localSheetId="1">#REF!</definedName>
    <definedName name="h" localSheetId="11">#REF!</definedName>
    <definedName name="h" localSheetId="5">#REF!</definedName>
    <definedName name="h" localSheetId="8">#REF!</definedName>
    <definedName name="h" localSheetId="10">#REF!</definedName>
    <definedName name="h" localSheetId="7">#REF!</definedName>
    <definedName name="h">#REF!</definedName>
    <definedName name="j" localSheetId="3">#REF!</definedName>
    <definedName name="j" localSheetId="1">#REF!</definedName>
    <definedName name="j" localSheetId="11">#REF!</definedName>
    <definedName name="j" localSheetId="5">#REF!</definedName>
    <definedName name="j" localSheetId="8">#REF!</definedName>
    <definedName name="j" localSheetId="10">#REF!</definedName>
    <definedName name="j" localSheetId="7">#REF!</definedName>
    <definedName name="j">#REF!</definedName>
    <definedName name="k" localSheetId="1">#REF!</definedName>
    <definedName name="k" localSheetId="11">#REF!</definedName>
    <definedName name="k" localSheetId="5">#REF!</definedName>
    <definedName name="k" localSheetId="8">#REF!</definedName>
    <definedName name="k" localSheetId="10">#REF!</definedName>
    <definedName name="k" localSheetId="7">#REF!</definedName>
    <definedName name="k">#REF!</definedName>
    <definedName name="l" localSheetId="1">#REF!</definedName>
    <definedName name="l" localSheetId="11">#REF!</definedName>
    <definedName name="l" localSheetId="5">#REF!</definedName>
    <definedName name="l" localSheetId="8">#REF!</definedName>
    <definedName name="l" localSheetId="10">#REF!</definedName>
    <definedName name="l" localSheetId="7">#REF!</definedName>
    <definedName name="l">#REF!</definedName>
    <definedName name="Print_Area_MI" localSheetId="1">#REF!</definedName>
    <definedName name="Print_Area_MI" localSheetId="11">#REF!</definedName>
    <definedName name="Print_Area_MI" localSheetId="5">#REF!</definedName>
    <definedName name="Print_Area_MI" localSheetId="8">#REF!</definedName>
    <definedName name="Print_Area_MI" localSheetId="10">#REF!</definedName>
    <definedName name="Print_Area_MI" localSheetId="7">#REF!</definedName>
    <definedName name="Print_Area_MI">#REF!</definedName>
    <definedName name="q" localSheetId="5">#REF!</definedName>
    <definedName name="q">#REF!</definedName>
    <definedName name="RAHOITUS31.8." localSheetId="1">#REF!</definedName>
    <definedName name="RAHOITUS31.8." localSheetId="11">#REF!</definedName>
    <definedName name="RAHOITUS31.8." localSheetId="5">#REF!</definedName>
    <definedName name="RAHOITUS31.8." localSheetId="8">#REF!</definedName>
    <definedName name="RAHOITUS31.8." localSheetId="10">#REF!</definedName>
    <definedName name="RAHOITUS31.8." localSheetId="7">#REF!</definedName>
    <definedName name="RAHOITUS31.8.">#REF!</definedName>
    <definedName name="RAHOITUSPOHJA3112" localSheetId="1">#REF!</definedName>
    <definedName name="RAHOITUSPOHJA3112" localSheetId="11">#REF!</definedName>
    <definedName name="RAHOITUSPOHJA3112" localSheetId="5">#REF!</definedName>
    <definedName name="RAHOITUSPOHJA3112" localSheetId="8">#REF!</definedName>
    <definedName name="RAHOITUSPOHJA3112" localSheetId="10">#REF!</definedName>
    <definedName name="RAHOITUSPOHJA3112" localSheetId="7">#REF!</definedName>
    <definedName name="RAHOITUSPOHJA3112">#REF!</definedName>
    <definedName name="s" localSheetId="3">#REF!</definedName>
    <definedName name="s" localSheetId="1">#REF!</definedName>
    <definedName name="s" localSheetId="11">#REF!</definedName>
    <definedName name="s" localSheetId="5">#REF!</definedName>
    <definedName name="s" localSheetId="8">#REF!</definedName>
    <definedName name="s" localSheetId="10">#REF!</definedName>
    <definedName name="s" localSheetId="7">#REF!</definedName>
    <definedName name="s">#REF!</definedName>
    <definedName name="T" localSheetId="1">#REF!</definedName>
    <definedName name="T" localSheetId="10">#REF!</definedName>
    <definedName name="T">#REF!</definedName>
    <definedName name="TASE" localSheetId="1">#REF!</definedName>
    <definedName name="TASE" localSheetId="11">#REF!</definedName>
    <definedName name="TASE" localSheetId="5">#REF!</definedName>
    <definedName name="TASE" localSheetId="8">#REF!</definedName>
    <definedName name="TASE" localSheetId="10">#REF!</definedName>
    <definedName name="TASE" localSheetId="7">#REF!</definedName>
    <definedName name="TASE">#REF!</definedName>
    <definedName name="taseet" localSheetId="6" hidden="1">{#N/A,#N/A,FALSE,"TULOSLASKELMA";#N/A,#N/A,FALSE,"TASE";#N/A,#N/A,FALSE,"TASE  KAUSITTAIN";#N/A,#N/A,FALSE,"TULOSLASKELMA KAUSITTAIN"}</definedName>
    <definedName name="taseet" localSheetId="3" hidden="1">{#N/A,#N/A,FALSE,"TULOSLASKELMA";#N/A,#N/A,FALSE,"TASE";#N/A,#N/A,FALSE,"TASE  KAUSITTAIN";#N/A,#N/A,FALSE,"TULOSLASKELMA KAUSITTAIN"}</definedName>
    <definedName name="taseet" localSheetId="1" hidden="1">{#N/A,#N/A,FALSE,"TULOSLASKELMA";#N/A,#N/A,FALSE,"TASE";#N/A,#N/A,FALSE,"TASE  KAUSITTAIN";#N/A,#N/A,FALSE,"TULOSLASKELMA KAUSITTAIN"}</definedName>
    <definedName name="taseet" localSheetId="11" hidden="1">{#N/A,#N/A,FALSE,"TULOSLASKELMA";#N/A,#N/A,FALSE,"TASE";#N/A,#N/A,FALSE,"TASE  KAUSITTAIN";#N/A,#N/A,FALSE,"TULOSLASKELMA KAUSITTAIN"}</definedName>
    <definedName name="taseet" localSheetId="2" hidden="1">{#N/A,#N/A,FALSE,"TULOSLASKELMA";#N/A,#N/A,FALSE,"TASE";#N/A,#N/A,FALSE,"TASE  KAUSITTAIN";#N/A,#N/A,FALSE,"TULOSLASKELMA KAUSITTAIN"}</definedName>
    <definedName name="taseet" localSheetId="0" hidden="1">{#N/A,#N/A,FALSE,"TULOSLASKELMA";#N/A,#N/A,FALSE,"TASE";#N/A,#N/A,FALSE,"TASE  KAUSITTAIN";#N/A,#N/A,FALSE,"TULOSLASKELMA KAUSITTAIN"}</definedName>
    <definedName name="taseet" localSheetId="5" hidden="1">{#N/A,#N/A,FALSE,"TULOSLASKELMA";#N/A,#N/A,FALSE,"TASE";#N/A,#N/A,FALSE,"TASE  KAUSITTAIN";#N/A,#N/A,FALSE,"TULOSLASKELMA KAUSITTAIN"}</definedName>
    <definedName name="taseet" localSheetId="8" hidden="1">{#N/A,#N/A,FALSE,"TULOSLASKELMA";#N/A,#N/A,FALSE,"TASE";#N/A,#N/A,FALSE,"TASE  KAUSITTAIN";#N/A,#N/A,FALSE,"TULOSLASKELMA KAUSITTAIN"}</definedName>
    <definedName name="taseet" localSheetId="10" hidden="1">{#N/A,#N/A,FALSE,"TULOSLASKELMA";#N/A,#N/A,FALSE,"TASE";#N/A,#N/A,FALSE,"TASE  KAUSITTAIN";#N/A,#N/A,FALSE,"TULOSLASKELMA KAUSITTAIN"}</definedName>
    <definedName name="taseet" localSheetId="7" hidden="1">{#N/A,#N/A,FALSE,"TULOSLASKELMA";#N/A,#N/A,FALSE,"TASE";#N/A,#N/A,FALSE,"TASE  KAUSITTAIN";#N/A,#N/A,FALSE,"TULOSLASKELMA KAUSITTAIN"}</definedName>
    <definedName name="taseet" hidden="1">{#N/A,#N/A,FALSE,"TULOSLASKELMA";#N/A,#N/A,FALSE,"TASE";#N/A,#N/A,FALSE,"TASE  KAUSITTAIN";#N/A,#N/A,FALSE,"TULOSLASKELMA KAUSITTAIN"}</definedName>
    <definedName name="TULOSLASKELMA" localSheetId="1">#REF!</definedName>
    <definedName name="TULOSLASKELMA" localSheetId="11">#REF!</definedName>
    <definedName name="TULOSLASKELMA" localSheetId="5">#REF!</definedName>
    <definedName name="TULOSLASKELMA" localSheetId="8">#REF!</definedName>
    <definedName name="TULOSLASKELMA" localSheetId="10">#REF!</definedName>
    <definedName name="TULOSLASKELMA" localSheetId="7">#REF!</definedName>
    <definedName name="TULOSLASKELMA">#REF!</definedName>
    <definedName name="_xlnm.Print_Area" localSheetId="6">'CASH FLOW'!$A$1:$D$67</definedName>
    <definedName name="_xlnm.Print_Area" localSheetId="1">'COMPREHENSIVE INCOME STATEMENT'!$A$1:$G$22</definedName>
    <definedName name="_xlnm.Print_Area" localSheetId="11">'CONTINGENT LIABILITIES'!$A$1:$F$69</definedName>
    <definedName name="_xlnm.Print_Area" localSheetId="2">'FINANCIAL POSITION'!$A$1:$D$89</definedName>
    <definedName name="_xlnm.Print_Area" localSheetId="0">'INCOME STATEMENT'!$A$1:$E$38</definedName>
    <definedName name="_xlnm.Print_Area" localSheetId="5">'KEY FIGURES'!$A$1:$E$29</definedName>
    <definedName name="_xlnm.Print_Area" localSheetId="4">'OPERATING PROFIT EXCL. EO ITEMS'!$A$1:$D$16</definedName>
    <definedName name="_xlnm.Print_Area" localSheetId="8">'QUARTERLY'!$A$1:$J$35</definedName>
    <definedName name="_xlnm.Print_Area" localSheetId="10">'RELATED-PARTY'!$A$1:$E$25</definedName>
    <definedName name="_xlnm.Print_Area" localSheetId="7">'SEGMENT INFORMATION'!$A$1:$K$86</definedName>
    <definedName name="u" localSheetId="1">#REF!</definedName>
    <definedName name="u" localSheetId="11">#REF!</definedName>
    <definedName name="u" localSheetId="5">#REF!</definedName>
    <definedName name="u" localSheetId="8">#REF!</definedName>
    <definedName name="u" localSheetId="10">#REF!</definedName>
    <definedName name="u" localSheetId="7">#REF!</definedName>
    <definedName name="u">#REF!</definedName>
    <definedName name="w" localSheetId="5">#REF!</definedName>
    <definedName name="w">#REF!</definedName>
    <definedName name="wrn.RAHOITUSPOHJAT." localSheetId="6" hidden="1">{#N/A,#N/A,FALSE,"RAHOITUSPOHJA 31.12.96";#N/A,#N/A,FALSE,"RAHOITUSPOHJA 30.4.97";#N/A,#N/A,FALSE,"RAHOITUSPOHJA 31.8.97";#N/A,#N/A,FALSE,"RAHOITUSPOHJA 31.12.97"}</definedName>
    <definedName name="wrn.RAHOITUSPOHJAT." localSheetId="3" hidden="1">{#N/A,#N/A,FALSE,"RAHOITUSPOHJA 31.12.96";#N/A,#N/A,FALSE,"RAHOITUSPOHJA 30.4.97";#N/A,#N/A,FALSE,"RAHOITUSPOHJA 31.8.97";#N/A,#N/A,FALSE,"RAHOITUSPOHJA 31.12.97"}</definedName>
    <definedName name="wrn.RAHOITUSPOHJAT." localSheetId="1" hidden="1">{#N/A,#N/A,FALSE,"RAHOITUSPOHJA 31.12.96";#N/A,#N/A,FALSE,"RAHOITUSPOHJA 30.4.97";#N/A,#N/A,FALSE,"RAHOITUSPOHJA 31.8.97";#N/A,#N/A,FALSE,"RAHOITUSPOHJA 31.12.97"}</definedName>
    <definedName name="wrn.RAHOITUSPOHJAT." localSheetId="11" hidden="1">{#N/A,#N/A,FALSE,"RAHOITUSPOHJA 31.12.96";#N/A,#N/A,FALSE,"RAHOITUSPOHJA 30.4.97";#N/A,#N/A,FALSE,"RAHOITUSPOHJA 31.8.97";#N/A,#N/A,FALSE,"RAHOITUSPOHJA 31.12.97"}</definedName>
    <definedName name="wrn.RAHOITUSPOHJAT." localSheetId="2" hidden="1">{#N/A,#N/A,FALSE,"RAHOITUSPOHJA 31.12.96";#N/A,#N/A,FALSE,"RAHOITUSPOHJA 30.4.97";#N/A,#N/A,FALSE,"RAHOITUSPOHJA 31.8.97";#N/A,#N/A,FALSE,"RAHOITUSPOHJA 31.12.97"}</definedName>
    <definedName name="wrn.RAHOITUSPOHJAT." localSheetId="0" hidden="1">{#N/A,#N/A,FALSE,"RAHOITUSPOHJA 31.12.96";#N/A,#N/A,FALSE,"RAHOITUSPOHJA 30.4.97";#N/A,#N/A,FALSE,"RAHOITUSPOHJA 31.8.97";#N/A,#N/A,FALSE,"RAHOITUSPOHJA 31.12.97"}</definedName>
    <definedName name="wrn.RAHOITUSPOHJAT." localSheetId="5" hidden="1">{#N/A,#N/A,FALSE,"RAHOITUSPOHJA 31.12.96";#N/A,#N/A,FALSE,"RAHOITUSPOHJA 30.4.97";#N/A,#N/A,FALSE,"RAHOITUSPOHJA 31.8.97";#N/A,#N/A,FALSE,"RAHOITUSPOHJA 31.12.97"}</definedName>
    <definedName name="wrn.RAHOITUSPOHJAT." localSheetId="8" hidden="1">{#N/A,#N/A,FALSE,"RAHOITUSPOHJA 31.12.96";#N/A,#N/A,FALSE,"RAHOITUSPOHJA 30.4.97";#N/A,#N/A,FALSE,"RAHOITUSPOHJA 31.8.97";#N/A,#N/A,FALSE,"RAHOITUSPOHJA 31.12.97"}</definedName>
    <definedName name="wrn.RAHOITUSPOHJAT." localSheetId="10" hidden="1">{#N/A,#N/A,FALSE,"RAHOITUSPOHJA 31.12.96";#N/A,#N/A,FALSE,"RAHOITUSPOHJA 30.4.97";#N/A,#N/A,FALSE,"RAHOITUSPOHJA 31.8.97";#N/A,#N/A,FALSE,"RAHOITUSPOHJA 31.12.97"}</definedName>
    <definedName name="wrn.RAHOITUSPOHJAT." localSheetId="7" hidden="1">{#N/A,#N/A,FALSE,"RAHOITUSPOHJA 31.12.96";#N/A,#N/A,FALSE,"RAHOITUSPOHJA 30.4.97";#N/A,#N/A,FALSE,"RAHOITUSPOHJA 31.8.97";#N/A,#N/A,FALSE,"RAHOITUSPOHJA 31.12.97"}</definedName>
    <definedName name="wrn.RAHOITUSPOHJAT." hidden="1">{#N/A,#N/A,FALSE,"RAHOITUSPOHJA 31.12.96";#N/A,#N/A,FALSE,"RAHOITUSPOHJA 30.4.97";#N/A,#N/A,FALSE,"RAHOITUSPOHJA 31.8.97";#N/A,#N/A,FALSE,"RAHOITUSPOHJA 31.12.97"}</definedName>
    <definedName name="wrn.TULOKSET." localSheetId="6" hidden="1">{#N/A,#N/A,FALSE,"TULOSLASKELMA";#N/A,#N/A,FALSE,"TASE";#N/A,#N/A,FALSE,"TASE  KAUSITTAIN";#N/A,#N/A,FALSE,"TULOSLASKELMA KAUSITTAIN"}</definedName>
    <definedName name="wrn.TULOKSET." localSheetId="3" hidden="1">{#N/A,#N/A,FALSE,"TULOSLASKELMA";#N/A,#N/A,FALSE,"TASE";#N/A,#N/A,FALSE,"TASE  KAUSITTAIN";#N/A,#N/A,FALSE,"TULOSLASKELMA KAUSITTAIN"}</definedName>
    <definedName name="wrn.TULOKSET." localSheetId="1" hidden="1">{#N/A,#N/A,FALSE,"TULOSLASKELMA";#N/A,#N/A,FALSE,"TASE";#N/A,#N/A,FALSE,"TASE  KAUSITTAIN";#N/A,#N/A,FALSE,"TULOSLASKELMA KAUSITTAIN"}</definedName>
    <definedName name="wrn.TULOKSET." localSheetId="11" hidden="1">{#N/A,#N/A,FALSE,"TULOSLASKELMA";#N/A,#N/A,FALSE,"TASE";#N/A,#N/A,FALSE,"TASE  KAUSITTAIN";#N/A,#N/A,FALSE,"TULOSLASKELMA KAUSITTAIN"}</definedName>
    <definedName name="wrn.TULOKSET." localSheetId="2" hidden="1">{#N/A,#N/A,FALSE,"TULOSLASKELMA";#N/A,#N/A,FALSE,"TASE";#N/A,#N/A,FALSE,"TASE  KAUSITTAIN";#N/A,#N/A,FALSE,"TULOSLASKELMA KAUSITTAIN"}</definedName>
    <definedName name="wrn.TULOKSET." localSheetId="0" hidden="1">{#N/A,#N/A,FALSE,"TULOSLASKELMA";#N/A,#N/A,FALSE,"TASE";#N/A,#N/A,FALSE,"TASE  KAUSITTAIN";#N/A,#N/A,FALSE,"TULOSLASKELMA KAUSITTAIN"}</definedName>
    <definedName name="wrn.TULOKSET." localSheetId="5" hidden="1">{#N/A,#N/A,FALSE,"TULOSLASKELMA";#N/A,#N/A,FALSE,"TASE";#N/A,#N/A,FALSE,"TASE  KAUSITTAIN";#N/A,#N/A,FALSE,"TULOSLASKELMA KAUSITTAIN"}</definedName>
    <definedName name="wrn.TULOKSET." localSheetId="8" hidden="1">{#N/A,#N/A,FALSE,"TULOSLASKELMA";#N/A,#N/A,FALSE,"TASE";#N/A,#N/A,FALSE,"TASE  KAUSITTAIN";#N/A,#N/A,FALSE,"TULOSLASKELMA KAUSITTAIN"}</definedName>
    <definedName name="wrn.TULOKSET." localSheetId="10" hidden="1">{#N/A,#N/A,FALSE,"TULOSLASKELMA";#N/A,#N/A,FALSE,"TASE";#N/A,#N/A,FALSE,"TASE  KAUSITTAIN";#N/A,#N/A,FALSE,"TULOSLASKELMA KAUSITTAIN"}</definedName>
    <definedName name="wrn.TULOKSET." localSheetId="7" hidden="1">{#N/A,#N/A,FALSE,"TULOSLASKELMA";#N/A,#N/A,FALSE,"TASE";#N/A,#N/A,FALSE,"TASE  KAUSITTAIN";#N/A,#N/A,FALSE,"TULOSLASKELMA KAUSITTAIN"}</definedName>
    <definedName name="wrn.TULOKSET." hidden="1">{#N/A,#N/A,FALSE,"TULOSLASKELMA";#N/A,#N/A,FALSE,"TASE";#N/A,#N/A,FALSE,"TASE  KAUSITTAIN";#N/A,#N/A,FALSE,"TULOSLASKELMA KAUSITTAIN"}</definedName>
    <definedName name="Y" localSheetId="1">#REF!</definedName>
    <definedName name="Y" localSheetId="10">#REF!</definedName>
    <definedName name="Y">#REF!</definedName>
    <definedName name="ö" localSheetId="1">#REF!</definedName>
    <definedName name="ö" localSheetId="10">#REF!</definedName>
    <definedName name="ö">#REF!</definedName>
  </definedNames>
  <calcPr fullCalcOnLoad="1"/>
</workbook>
</file>

<file path=xl/sharedStrings.xml><?xml version="1.0" encoding="utf-8"?>
<sst xmlns="http://schemas.openxmlformats.org/spreadsheetml/2006/main" count="437" uniqueCount="250">
  <si>
    <t>%</t>
  </si>
  <si>
    <t xml:space="preserve">     </t>
  </si>
  <si>
    <t xml:space="preserve">LASSILA &amp; TIKANOJA </t>
  </si>
  <si>
    <t xml:space="preserve">LASSILA &amp; TIKANOJA  </t>
  </si>
  <si>
    <t>1-3/2010</t>
  </si>
  <si>
    <t>10-12/2009</t>
  </si>
  <si>
    <t>7-9/2009</t>
  </si>
  <si>
    <t>4-6/2009</t>
  </si>
  <si>
    <t>4-6/2010</t>
  </si>
  <si>
    <t>7-9/2010</t>
  </si>
  <si>
    <t>Gearing, %</t>
  </si>
  <si>
    <t>10-12/2010</t>
  </si>
  <si>
    <t>1-12/2010</t>
  </si>
  <si>
    <t>12/2010</t>
  </si>
  <si>
    <t xml:space="preserve"> 12/2010</t>
  </si>
  <si>
    <t>1-3/2011</t>
  </si>
  <si>
    <t>3/2011</t>
  </si>
  <si>
    <t>3/2010</t>
  </si>
  <si>
    <t>CONSOLIDATED INCOME STATEMENT</t>
  </si>
  <si>
    <t>EUR 1 000</t>
  </si>
  <si>
    <t>Net sales</t>
  </si>
  <si>
    <t>Cost of sales</t>
  </si>
  <si>
    <t>Gross profit</t>
  </si>
  <si>
    <t>Other operating income</t>
  </si>
  <si>
    <t>Selling and marketing costs</t>
  </si>
  <si>
    <t>Administrative expenses</t>
  </si>
  <si>
    <t>Other operating expenses</t>
  </si>
  <si>
    <t>Impairment</t>
  </si>
  <si>
    <t>Operating profit</t>
  </si>
  <si>
    <t>Finance income</t>
  </si>
  <si>
    <t>Finance costs</t>
  </si>
  <si>
    <t>Profit before tax</t>
  </si>
  <si>
    <t>Income tax expense</t>
  </si>
  <si>
    <t>Profit for the period</t>
  </si>
  <si>
    <t>Attributable to:</t>
  </si>
  <si>
    <t>Equity holders of the company</t>
  </si>
  <si>
    <t>Earnings per share for profit attributable to the equity holders of the company:</t>
  </si>
  <si>
    <t>Basic earnings per share, EUR</t>
  </si>
  <si>
    <t xml:space="preserve">Diluted earnings per share, EUR </t>
  </si>
  <si>
    <t>Change %</t>
  </si>
  <si>
    <t>CONSOLIDATED STATEMENT OF COMPREHENSIVE INCOME</t>
  </si>
  <si>
    <t>Other comprehensive income, after tax</t>
  </si>
  <si>
    <t>Hedging reserve, change in fair value</t>
  </si>
  <si>
    <t>Current available-for-sale investments</t>
  </si>
  <si>
    <t>Gains in the period</t>
  </si>
  <si>
    <t>Reclassification adjustments</t>
  </si>
  <si>
    <t>Currency translation differences</t>
  </si>
  <si>
    <t>Total comprehensive income, after tax</t>
  </si>
  <si>
    <t>EUR 1000</t>
  </si>
  <si>
    <t>CONSOLIDATED STATEMENT OF FINANCIAL POSITION</t>
  </si>
  <si>
    <t>ASSETS</t>
  </si>
  <si>
    <t>Non-current assets</t>
  </si>
  <si>
    <t>Intangible assets</t>
  </si>
  <si>
    <t>Goodwill</t>
  </si>
  <si>
    <t>Customer contracts arising from acquisitions</t>
  </si>
  <si>
    <t xml:space="preserve">Agreements on prohibition of competition </t>
  </si>
  <si>
    <t>Other intangible assets arising from business acquisitions</t>
  </si>
  <si>
    <t>Other intangible assets</t>
  </si>
  <si>
    <t>Property, plant and equipment</t>
  </si>
  <si>
    <t>Land</t>
  </si>
  <si>
    <t>Buildings and constructions</t>
  </si>
  <si>
    <t>Machinery and equipment</t>
  </si>
  <si>
    <t>Other</t>
  </si>
  <si>
    <t>Prepayments and construction 
in progress</t>
  </si>
  <si>
    <t>Other non-current assets</t>
  </si>
  <si>
    <t>Available-for-sale investments</t>
  </si>
  <si>
    <t>Finance lease receivables</t>
  </si>
  <si>
    <t>Deferred income tax assets</t>
  </si>
  <si>
    <t>Other receivables</t>
  </si>
  <si>
    <t>Total non-current assets</t>
  </si>
  <si>
    <t>Current assets</t>
  </si>
  <si>
    <t>Inventories</t>
  </si>
  <si>
    <t>Trade and other receivables</t>
  </si>
  <si>
    <t>Derivative receivables</t>
  </si>
  <si>
    <t>Prepayments</t>
  </si>
  <si>
    <t>Cash and cash equivalents</t>
  </si>
  <si>
    <t>Total current assets</t>
  </si>
  <si>
    <t>Total assets</t>
  </si>
  <si>
    <t>EQUITY AND LIABILITIES</t>
  </si>
  <si>
    <t>Equity</t>
  </si>
  <si>
    <t>Equity attributable to the equity holders of the company</t>
  </si>
  <si>
    <t>Share capital</t>
  </si>
  <si>
    <t>Share premium reserve</t>
  </si>
  <si>
    <t>Other reserves</t>
  </si>
  <si>
    <t>Retained earnings</t>
  </si>
  <si>
    <t>Total equity</t>
  </si>
  <si>
    <t>Liabilities</t>
  </si>
  <si>
    <t>Non-current liabilities</t>
  </si>
  <si>
    <t>Deferred income tax liabilities</t>
  </si>
  <si>
    <t>Retirement benefit obligations</t>
  </si>
  <si>
    <t>Provisions</t>
  </si>
  <si>
    <t>Borrowings</t>
  </si>
  <si>
    <t>Other liabilities</t>
  </si>
  <si>
    <t>Current liabilities</t>
  </si>
  <si>
    <t>Trade and other payables</t>
  </si>
  <si>
    <t>Derivative liabilities</t>
  </si>
  <si>
    <t>Tax liabilities</t>
  </si>
  <si>
    <t>Total liabilities</t>
  </si>
  <si>
    <t>Total equity and liabilities</t>
  </si>
  <si>
    <t>Unrestricted equity reserve</t>
  </si>
  <si>
    <t>CONSOLIDATED STATEMENT OF CHANGES IN EQUITY</t>
  </si>
  <si>
    <t>Equity at 1 January 2010</t>
  </si>
  <si>
    <t>Expense recognition of share-based benefits</t>
  </si>
  <si>
    <t>Repurchase of own shares</t>
  </si>
  <si>
    <t>Dividends paid</t>
  </si>
  <si>
    <t>Total comprehensive income</t>
  </si>
  <si>
    <t>Equity at 31 March 2011</t>
  </si>
  <si>
    <t>Equity at 1 January 2011</t>
  </si>
  <si>
    <t>Equity at 31 March 2010</t>
  </si>
  <si>
    <t>Revaluation and other reserves</t>
  </si>
  <si>
    <t>Equity attributable to equity holders of the company</t>
  </si>
  <si>
    <t>Non-controlling interest</t>
  </si>
  <si>
    <t>BREAKDOWN OF OPERATING PROFIT EXCLUDING NON-RECURRING ITEMS</t>
  </si>
  <si>
    <t>EUR million</t>
  </si>
  <si>
    <t>Non-recurring items:</t>
  </si>
  <si>
    <t>Discontinuation of wood pellet business of L&amp;T Biowatti</t>
  </si>
  <si>
    <t>Discontinuation of cleaning business in Moscow</t>
  </si>
  <si>
    <t>Restructuring costs</t>
  </si>
  <si>
    <t>Operating profit excluding non-recurring items</t>
  </si>
  <si>
    <t xml:space="preserve">KEY FIGURES </t>
  </si>
  <si>
    <t>Earnings per share, EUR</t>
  </si>
  <si>
    <t>Earnings per share, diluted, EUR</t>
  </si>
  <si>
    <t>Cash flows from operating activities per share, EUR</t>
  </si>
  <si>
    <t>EVA, EUR million*</t>
  </si>
  <si>
    <t>Capital expenditure, EUR 1000</t>
  </si>
  <si>
    <t>Depreciation, amortisation and impairment, EUR 1000</t>
  </si>
  <si>
    <t>Equity per share, EUR</t>
  </si>
  <si>
    <t>Return on equity, ROE, %</t>
  </si>
  <si>
    <t>Return on invested capital, ROI, %</t>
  </si>
  <si>
    <t>Equity ratio, %</t>
  </si>
  <si>
    <t>Net interest-bearing liabilities, EUR 1000</t>
  </si>
  <si>
    <t>Average number of employees in full-time equivalents</t>
  </si>
  <si>
    <t>Total number of full-time and part-time employees at end of period</t>
  </si>
  <si>
    <t>Number of outstanding shares adjusted for issues, 1000 shares</t>
  </si>
  <si>
    <t xml:space="preserve">  average during the period</t>
  </si>
  <si>
    <t xml:space="preserve">  at end of period</t>
  </si>
  <si>
    <t xml:space="preserve">  average during the period, diluted</t>
  </si>
  <si>
    <t>*  EVA = operating profit - cost calculated on invested capital (average of four quarters) before taxes. WACC 2011: 7.7%, WACC: 2010 8.7%</t>
  </si>
  <si>
    <t>CONSOLIDATED STATEMENT OF CASH FLOWS</t>
  </si>
  <si>
    <t>Cash flows from operating activities</t>
  </si>
  <si>
    <t>Adjustments</t>
  </si>
  <si>
    <t>Depreciation, amortisation and impairment</t>
  </si>
  <si>
    <t>Finance income and costs</t>
  </si>
  <si>
    <t>Gain on sale of shares</t>
  </si>
  <si>
    <t>Net cash generated from operating activities before change 
in working capital</t>
  </si>
  <si>
    <t>Change in working capital</t>
  </si>
  <si>
    <t>Change in trade and other receivables</t>
  </si>
  <si>
    <t>Change in inventories</t>
  </si>
  <si>
    <t>Change in trade and other payables</t>
  </si>
  <si>
    <t>Interest paid</t>
  </si>
  <si>
    <t>Interest received</t>
  </si>
  <si>
    <t>Income tax paid</t>
  </si>
  <si>
    <t>Net cash from operating activities</t>
  </si>
  <si>
    <t>Cash flows from investing activities</t>
  </si>
  <si>
    <t>Acquisition of subsidiaries and businesses, net of cash acquired</t>
  </si>
  <si>
    <t>Proceeds from sale of subsidiaries and businesses, net of sold cash</t>
  </si>
  <si>
    <t>Purchases of property, plant and equipment and intangible assets</t>
  </si>
  <si>
    <t>Proceeds from sale of property, plant and equipment and intangible assets</t>
  </si>
  <si>
    <t>Purchases of available-for-sale investments</t>
  </si>
  <si>
    <t>Change in other non-current receivables</t>
  </si>
  <si>
    <t>Proceeds from sale of available-for-sale investments</t>
  </si>
  <si>
    <t>Dividends received</t>
  </si>
  <si>
    <t>Net cash used in investment activities</t>
  </si>
  <si>
    <t>Cash flows from financing activities</t>
  </si>
  <si>
    <t>Change in short-term borrowings</t>
  </si>
  <si>
    <t>Proceeds from long-term borrowings</t>
  </si>
  <si>
    <t>Repayments of long-term borrowings</t>
  </si>
  <si>
    <t>Net cash generated from financing activities</t>
  </si>
  <si>
    <t>Net change in liquid assets</t>
  </si>
  <si>
    <t>Liquid assets at beginning of period</t>
  </si>
  <si>
    <t>Effect of changes in foreign exchange rates</t>
  </si>
  <si>
    <t>Change in fair value of current available-for-sale investments</t>
  </si>
  <si>
    <t>Liquid assets at end of period</t>
  </si>
  <si>
    <t>Liquid assets</t>
  </si>
  <si>
    <t>Total</t>
  </si>
  <si>
    <t>Money market investments</t>
  </si>
  <si>
    <t>SEGMENT INFORMATION</t>
  </si>
  <si>
    <t>NET SALES</t>
  </si>
  <si>
    <t>Environmental Services</t>
  </si>
  <si>
    <t>Cleaning and Office 
Support Services</t>
  </si>
  <si>
    <t>Property Maintenance</t>
  </si>
  <si>
    <t>Renewable Energy Sources</t>
  </si>
  <si>
    <t>Eliminations</t>
  </si>
  <si>
    <t>L&amp;T total</t>
  </si>
  <si>
    <t>OPERATING PROFIT</t>
  </si>
  <si>
    <t>Group admin. and other</t>
  </si>
  <si>
    <t>Finance costs, net</t>
  </si>
  <si>
    <t>OTHER SEGMENT INFORMATION</t>
  </si>
  <si>
    <t>Assets</t>
  </si>
  <si>
    <t>Unallocated assets</t>
  </si>
  <si>
    <t>Unallocated liabilities</t>
  </si>
  <si>
    <t>Capital expenditure</t>
  </si>
  <si>
    <t>Depreciation and amortisation</t>
  </si>
  <si>
    <t>External</t>
  </si>
  <si>
    <t>Inter-division</t>
  </si>
  <si>
    <t>Total net sales, change %</t>
  </si>
  <si>
    <t>INCOME STATEMENT BY QUARTER</t>
  </si>
  <si>
    <t>Inter-division net sales</t>
  </si>
  <si>
    <t>Operating margin</t>
  </si>
  <si>
    <t>CHANGES IN INTANGIBLE ASSETS</t>
  </si>
  <si>
    <t>Carrying amount at beginning of period</t>
  </si>
  <si>
    <t>Business acquisitions</t>
  </si>
  <si>
    <t>Other capital expenditure</t>
  </si>
  <si>
    <t>Disposals</t>
  </si>
  <si>
    <t>Amortisation and impairment</t>
  </si>
  <si>
    <t>Transfers between items</t>
  </si>
  <si>
    <t>Exchange differences</t>
  </si>
  <si>
    <t>Carrying amount at end of period</t>
  </si>
  <si>
    <t>CHANGES IN PROPERTY, PLANT AND EQUIPMENT</t>
  </si>
  <si>
    <t>Depreciation and impairment</t>
  </si>
  <si>
    <t>CAPITAL COMMITMENTS</t>
  </si>
  <si>
    <t>The Group’s share of capital commitments of joint ventures</t>
  </si>
  <si>
    <t>RELATED-PARTY TRANSACTIONS</t>
  </si>
  <si>
    <t>(joint ventures)</t>
  </si>
  <si>
    <t xml:space="preserve">EUR 1 000 </t>
  </si>
  <si>
    <t>Sales</t>
  </si>
  <si>
    <t>Purchases</t>
  </si>
  <si>
    <t>Interest income</t>
  </si>
  <si>
    <t>Non-current receivables</t>
  </si>
  <si>
    <t>Capital loan receivable</t>
  </si>
  <si>
    <t>Current receivables</t>
  </si>
  <si>
    <t>Trade receivables</t>
  </si>
  <si>
    <t>Loan receivables</t>
  </si>
  <si>
    <t>CONTINGENT LIABILITIES</t>
  </si>
  <si>
    <t>Securities for own commitments</t>
  </si>
  <si>
    <t>Mortgages on rights of tenancy</t>
  </si>
  <si>
    <t>Company mortgages</t>
  </si>
  <si>
    <t>Other securities</t>
  </si>
  <si>
    <t>Bank guarantees required for environmental permits</t>
  </si>
  <si>
    <t>Other securities are security deposits.</t>
  </si>
  <si>
    <t>The Group has given no pledges, mortgages or guarantees on behalf of outsiders.</t>
  </si>
  <si>
    <t>Operating lease liabilities</t>
  </si>
  <si>
    <t>Maturity not later than one year</t>
  </si>
  <si>
    <t>Maturity later than one year and not later than five years</t>
  </si>
  <si>
    <t>Maturity later than five years</t>
  </si>
  <si>
    <t>Derivative financial instruments</t>
  </si>
  <si>
    <t>Interest rate swaps</t>
  </si>
  <si>
    <t>Nominal values of interest rate swaps</t>
  </si>
  <si>
    <t>Fair value</t>
  </si>
  <si>
    <t>Commodity derivatives</t>
  </si>
  <si>
    <t>metric tons</t>
  </si>
  <si>
    <t>Nominal values of diesel swaps</t>
  </si>
  <si>
    <t>Fair value, EUR 1000</t>
  </si>
  <si>
    <t>Currency derivatives</t>
  </si>
  <si>
    <t>Nominal values of forward contracts</t>
  </si>
  <si>
    <t xml:space="preserve">Maturity not later than one year </t>
  </si>
  <si>
    <t>Hedge accounting under IAS 39 has not been applied to currency derivatives. Changes in fair values have been recognised in finance income and costs.</t>
  </si>
  <si>
    <t>Transfer from revaluation reserve</t>
  </si>
  <si>
    <t>The interest rate swaps are used to hedge cash flow related to a floating rate loan, and hedge accounting under IAS 39 has been applied to them. The hedges have been effective, and the changes in the fair values are shown in the consolidated statement of comprehensive income for the period. The fair values of the interest rate swaps are based on the market data at the balance sheet date.</t>
  </si>
  <si>
    <t>Commodity derivative contracts were concluded for hedging of future diesel oil purchases. IAS-39-compliant hedge accounting will be applied to these contracts, and the effective change in fair value will be recognised in the hedging reserve within equity. The fair values of commodity derivatives are based on market quotations at the balance sheet date.</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</si>
</sst>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dd\.mm\.yyyy"/>
    <numFmt numFmtId="173" formatCode="#,##0.0"/>
    <numFmt numFmtId="174" formatCode="#,##0.000"/>
    <numFmt numFmtId="175" formatCode="0.0"/>
    <numFmt numFmtId="176" formatCode="#,##0.0000"/>
    <numFmt numFmtId="177" formatCode="0.00000000"/>
    <numFmt numFmtId="178" formatCode="0.0000000"/>
    <numFmt numFmtId="179" formatCode="0.000000"/>
    <numFmt numFmtId="180" formatCode="0.00000"/>
    <numFmt numFmtId="181" formatCode="0.0000"/>
    <numFmt numFmtId="182" formatCode="0.000"/>
    <numFmt numFmtId="183" formatCode="0.0000000000"/>
    <numFmt numFmtId="184" formatCode="0.000000000"/>
    <numFmt numFmtId="185" formatCode="0.00000000000"/>
    <numFmt numFmtId="186" formatCode="0.000000000000"/>
    <numFmt numFmtId="187" formatCode="0.0000000000000"/>
    <numFmt numFmtId="188" formatCode="#,##0.00000"/>
    <numFmt numFmtId="189" formatCode="#,##0_ ;\-#,##0\ "/>
    <numFmt numFmtId="190" formatCode="#,##0_ ;[Red]\-#,##0\ "/>
    <numFmt numFmtId="191" formatCode="#,##0.00_ ;\-#,##0.00\ "/>
    <numFmt numFmtId="192" formatCode="#,##0.00_ ;[Red]\-#,##0.00\ "/>
    <numFmt numFmtId="193" formatCode="0%"/>
    <numFmt numFmtId="194" formatCode="0.00%"/>
    <numFmt numFmtId="195" formatCode="\d\.m\.\y\y\y\y"/>
    <numFmt numFmtId="196" formatCode="\d\.mm\.\y\y"/>
    <numFmt numFmtId="197" formatCode="\d\.mm"/>
    <numFmt numFmtId="198" formatCode="mm\.\y\y"/>
    <numFmt numFmtId="199" formatCode="\d\.m\.\y\y\y\y\ \h:mm"/>
    <numFmt numFmtId="200" formatCode="#,##0;\-#,##0"/>
    <numFmt numFmtId="201" formatCode="#,##0;[Red]\-#,##0"/>
    <numFmt numFmtId="202" formatCode="#,##0.00;\-#,##0.00"/>
    <numFmt numFmtId="203" formatCode="#,##0.00;[Red]\-#,##0.00"/>
    <numFmt numFmtId="204" formatCode="00"/>
    <numFmt numFmtId="205" formatCode="\+\ 0.0"/>
    <numFmt numFmtId="206" formatCode="0.0\ %"/>
    <numFmt numFmtId="207" formatCode="0.000E+00"/>
    <numFmt numFmtId="208" formatCode="0.0000E+00"/>
    <numFmt numFmtId="209" formatCode="dd/mm/yyyy"/>
    <numFmt numFmtId="210" formatCode="00.0"/>
    <numFmt numFmtId="211" formatCode="d\.m\.yyyy"/>
    <numFmt numFmtId="212" formatCode="&quot;Kyllä&quot;;&quot;Kyllä&quot;;&quot;Ei&quot;"/>
    <numFmt numFmtId="213" formatCode="&quot;Tosi&quot;;&quot;Tosi&quot;;&quot;Epätosi&quot;"/>
    <numFmt numFmtId="214" formatCode="&quot;Käytössä&quot;;&quot;Käytössä&quot;;&quot;Ei käytössä&quot;"/>
    <numFmt numFmtId="215" formatCode="[$-40B]d\.\ mmmm&quot;ta &quot;yyyy"/>
    <numFmt numFmtId="216" formatCode="#,##0\ &quot;eur&quot;;\-#,##0\ &quot;eur&quot;"/>
    <numFmt numFmtId="217" formatCode="#,##0\ &quot;eur&quot;;[Red]\-#,##0\ &quot;eur&quot;"/>
    <numFmt numFmtId="218" formatCode="#,##0.00\ &quot;eur&quot;;\-#,##0.00\ &quot;eur&quot;"/>
    <numFmt numFmtId="219" formatCode="#,##0.00\ &quot;eur&quot;;[Red]\-#,##0.00\ &quot;eur&quot;"/>
    <numFmt numFmtId="220" formatCode="_-* #,##0\ &quot;eur&quot;_-;\-* #,##0\ &quot;eur&quot;_-;_-* &quot;-&quot;\ &quot;eur&quot;_-;_-@_-"/>
    <numFmt numFmtId="221" formatCode="_-* #,##0\ _e_u_r_-;\-* #,##0\ _e_u_r_-;_-* &quot;-&quot;\ _e_u_r_-;_-@_-"/>
    <numFmt numFmtId="222" formatCode="_-* #,##0.00\ &quot;eur&quot;_-;\-* #,##0.00\ &quot;eur&quot;_-;_-* &quot;-&quot;??\ &quot;eur&quot;_-;_-@_-"/>
    <numFmt numFmtId="223" formatCode="_-* #,##0.00\ _e_u_r_-;\-* #,##0.00\ _e_u_r_-;_-* &quot;-&quot;??\ _e_u_r_-;_-@_-"/>
    <numFmt numFmtId="224" formatCode="mmm/yyyy"/>
    <numFmt numFmtId="225" formatCode="dd\.mm\.yy"/>
    <numFmt numFmtId="226" formatCode="#,##0.000000"/>
    <numFmt numFmtId="227" formatCode="#,##0.0000000"/>
  </numFmts>
  <fonts count="42">
    <font>
      <sz val="10"/>
      <name val="MS Sans Serif"/>
      <family val="0"/>
    </font>
    <font>
      <b/>
      <sz val="10"/>
      <name val="MS Sans Serif"/>
      <family val="0"/>
    </font>
    <font>
      <i/>
      <sz val="10"/>
      <name val="MS Sans Serif"/>
      <family val="0"/>
    </font>
    <font>
      <b/>
      <i/>
      <sz val="10"/>
      <name val="MS Sans Serif"/>
      <family val="0"/>
    </font>
    <font>
      <u val="single"/>
      <sz val="10"/>
      <color indexed="36"/>
      <name val="MS Sans Serif"/>
      <family val="0"/>
    </font>
    <font>
      <u val="single"/>
      <sz val="10"/>
      <color indexed="12"/>
      <name val="MS Sans Serif"/>
      <family val="0"/>
    </font>
    <font>
      <sz val="12"/>
      <name val="Arial"/>
      <family val="0"/>
    </font>
    <font>
      <sz val="8"/>
      <name val="MS Sans Serif"/>
      <family val="0"/>
    </font>
    <font>
      <b/>
      <sz val="12"/>
      <name val="Arial"/>
      <family val="2"/>
    </font>
    <font>
      <sz val="10"/>
      <name val="Arial"/>
      <family val="2"/>
    </font>
    <font>
      <sz val="8"/>
      <name val="Arial"/>
      <family val="2"/>
    </font>
    <font>
      <b/>
      <sz val="10"/>
      <name val="Arial"/>
      <family val="2"/>
    </font>
    <font>
      <b/>
      <sz val="10"/>
      <color indexed="10"/>
      <name val="Arial"/>
      <family val="2"/>
    </font>
    <font>
      <sz val="10"/>
      <color indexed="10"/>
      <name val="Arial"/>
      <family val="2"/>
    </font>
    <font>
      <sz val="10"/>
      <color indexed="8"/>
      <name val="Arial"/>
      <family val="2"/>
    </font>
    <font>
      <b/>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Arial"/>
      <family val="2"/>
    </font>
    <font>
      <sz val="12"/>
      <color indexed="10"/>
      <name val="Arial"/>
      <family val="2"/>
    </font>
    <font>
      <b/>
      <sz val="12"/>
      <color indexed="10"/>
      <name val="Arial"/>
      <family val="2"/>
    </font>
    <font>
      <sz val="10"/>
      <color indexed="10"/>
      <name val="MS Sans Serif"/>
      <family val="0"/>
    </font>
    <font>
      <b/>
      <sz val="9"/>
      <color indexed="10"/>
      <name val="Arial"/>
      <family val="2"/>
    </font>
    <font>
      <sz val="9"/>
      <color indexed="10"/>
      <name val="Arial"/>
      <family val="2"/>
    </font>
    <font>
      <sz val="10"/>
      <color indexed="8"/>
      <name val="Verdana"/>
      <family val="2"/>
    </font>
    <font>
      <sz val="9"/>
      <name val="Arial"/>
      <family val="2"/>
    </font>
    <font>
      <b/>
      <sz val="9"/>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4" fillId="0" borderId="0" applyNumberFormat="0" applyFill="0" applyBorder="0" applyAlignment="0" applyProtection="0"/>
    <xf numFmtId="0" fontId="18" fillId="3" borderId="0" applyNumberFormat="0" applyBorder="0" applyAlignment="0" applyProtection="0"/>
    <xf numFmtId="0" fontId="19" fillId="20" borderId="1" applyNumberFormat="0" applyAlignment="0" applyProtection="0"/>
    <xf numFmtId="0" fontId="20" fillId="21" borderId="2" applyNumberFormat="0" applyAlignment="0" applyProtection="0"/>
    <xf numFmtId="190" fontId="0" fillId="0" borderId="0" applyFont="0" applyFill="0" applyBorder="0" applyAlignment="0" applyProtection="0"/>
    <xf numFmtId="192" fontId="0" fillId="0" borderId="0" applyFont="0" applyFill="0" applyBorder="0" applyAlignment="0" applyProtection="0"/>
    <xf numFmtId="165" fontId="0" fillId="0" borderId="0" applyFont="0" applyFill="0" applyBorder="0" applyAlignment="0" applyProtection="0"/>
    <xf numFmtId="167" fontId="0" fillId="0" borderId="0" applyFont="0" applyFill="0" applyBorder="0" applyAlignment="0" applyProtection="0"/>
    <xf numFmtId="40" fontId="0" fillId="0" borderId="0" applyFont="0" applyFill="0" applyBorder="0" applyAlignment="0" applyProtection="0"/>
    <xf numFmtId="0" fontId="21"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5"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0" fillId="0" borderId="0">
      <alignment/>
      <protection/>
    </xf>
    <xf numFmtId="0" fontId="9" fillId="0" borderId="0">
      <alignment/>
      <protection/>
    </xf>
    <xf numFmtId="0" fontId="0" fillId="0" borderId="0">
      <alignment/>
      <protection/>
    </xf>
    <xf numFmtId="0" fontId="9"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0" fillId="23" borderId="7" applyNumberFormat="0" applyFont="0" applyAlignment="0" applyProtection="0"/>
    <xf numFmtId="0" fontId="29" fillId="20" borderId="8" applyNumberFormat="0" applyAlignment="0" applyProtection="0"/>
    <xf numFmtId="171" fontId="6" fillId="0" borderId="0" applyFon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165" fontId="0" fillId="0" borderId="0" applyFont="0" applyFill="0" applyBorder="0" applyAlignment="0" applyProtection="0"/>
    <xf numFmtId="0" fontId="30" fillId="0" borderId="0" applyNumberFormat="0" applyFill="0" applyBorder="0" applyAlignment="0" applyProtection="0"/>
    <xf numFmtId="0" fontId="31" fillId="0" borderId="9" applyNumberFormat="0" applyFill="0" applyAlignment="0" applyProtection="0"/>
    <xf numFmtId="167" fontId="0" fillId="0" borderId="0" applyFont="0" applyFill="0" applyBorder="0" applyAlignment="0" applyProtection="0"/>
    <xf numFmtId="0" fontId="32" fillId="0" borderId="0" applyNumberFormat="0" applyFill="0" applyBorder="0" applyAlignment="0" applyProtection="0"/>
  </cellStyleXfs>
  <cellXfs count="511">
    <xf numFmtId="0" fontId="0" fillId="0" borderId="0" xfId="0" applyAlignment="1">
      <alignment/>
    </xf>
    <xf numFmtId="0" fontId="8" fillId="0" borderId="0" xfId="58" applyFont="1">
      <alignment/>
      <protection/>
    </xf>
    <xf numFmtId="0" fontId="9" fillId="0" borderId="0" xfId="58" applyFont="1">
      <alignment/>
      <protection/>
    </xf>
    <xf numFmtId="0" fontId="10" fillId="0" borderId="0" xfId="58" applyFont="1">
      <alignment/>
      <protection/>
    </xf>
    <xf numFmtId="0" fontId="11" fillId="0" borderId="0" xfId="58" applyFont="1">
      <alignment/>
      <protection/>
    </xf>
    <xf numFmtId="3" fontId="9" fillId="0" borderId="0" xfId="58" applyNumberFormat="1" applyFont="1">
      <alignment/>
      <protection/>
    </xf>
    <xf numFmtId="0" fontId="9" fillId="0" borderId="10" xfId="58" applyFont="1" applyBorder="1" applyAlignment="1">
      <alignment horizontal="left"/>
      <protection/>
    </xf>
    <xf numFmtId="0" fontId="9" fillId="0" borderId="0" xfId="58" applyFont="1" applyAlignment="1">
      <alignment horizontal="left"/>
      <protection/>
    </xf>
    <xf numFmtId="0" fontId="9" fillId="0" borderId="0" xfId="58" applyFont="1" applyBorder="1" applyAlignment="1">
      <alignment horizontal="left"/>
      <protection/>
    </xf>
    <xf numFmtId="0" fontId="11" fillId="0" borderId="0" xfId="58" applyFont="1" applyBorder="1" applyAlignment="1">
      <alignment horizontal="left"/>
      <protection/>
    </xf>
    <xf numFmtId="0" fontId="11" fillId="0" borderId="0" xfId="58" applyFont="1" applyBorder="1">
      <alignment/>
      <protection/>
    </xf>
    <xf numFmtId="0" fontId="11" fillId="0" borderId="0" xfId="58" applyFont="1" applyAlignment="1">
      <alignment horizontal="left"/>
      <protection/>
    </xf>
    <xf numFmtId="0" fontId="9" fillId="0" borderId="0" xfId="58" applyFont="1" applyBorder="1" applyAlignment="1" quotePrefix="1">
      <alignment horizontal="left"/>
      <protection/>
    </xf>
    <xf numFmtId="0" fontId="9" fillId="0" borderId="0" xfId="58" applyFont="1" applyAlignment="1" quotePrefix="1">
      <alignment horizontal="left" indent="1"/>
      <protection/>
    </xf>
    <xf numFmtId="0" fontId="9" fillId="0" borderId="10" xfId="58" applyFont="1" applyBorder="1" applyAlignment="1" quotePrefix="1">
      <alignment horizontal="left" indent="1"/>
      <protection/>
    </xf>
    <xf numFmtId="0" fontId="9" fillId="0" borderId="0" xfId="58" applyFont="1" applyAlignment="1">
      <alignment horizontal="left" indent="1"/>
      <protection/>
    </xf>
    <xf numFmtId="0" fontId="11" fillId="0" borderId="11" xfId="58" applyFont="1" applyBorder="1" applyAlignment="1">
      <alignment horizontal="left"/>
      <protection/>
    </xf>
    <xf numFmtId="0" fontId="9" fillId="0" borderId="0" xfId="58" applyFont="1" applyBorder="1">
      <alignment/>
      <protection/>
    </xf>
    <xf numFmtId="0" fontId="9" fillId="0" borderId="10" xfId="58" applyFont="1" applyBorder="1" applyAlignment="1">
      <alignment horizontal="left" indent="1"/>
      <protection/>
    </xf>
    <xf numFmtId="0" fontId="11" fillId="0" borderId="0" xfId="58" applyFont="1" applyAlignment="1">
      <alignment horizontal="left" indent="1"/>
      <protection/>
    </xf>
    <xf numFmtId="0" fontId="9" fillId="0" borderId="0" xfId="66">
      <alignment/>
      <protection/>
    </xf>
    <xf numFmtId="3" fontId="9" fillId="0" borderId="0" xfId="66" applyNumberFormat="1">
      <alignment/>
      <protection/>
    </xf>
    <xf numFmtId="0" fontId="8" fillId="0" borderId="0" xfId="70" applyFont="1" applyBorder="1">
      <alignment/>
      <protection/>
    </xf>
    <xf numFmtId="0" fontId="9" fillId="0" borderId="0" xfId="66" applyFont="1" applyBorder="1" applyAlignment="1" quotePrefix="1">
      <alignment horizontal="left"/>
      <protection/>
    </xf>
    <xf numFmtId="0" fontId="11" fillId="0" borderId="0" xfId="66" applyFont="1">
      <alignment/>
      <protection/>
    </xf>
    <xf numFmtId="0" fontId="9" fillId="0" borderId="0" xfId="66" applyFont="1">
      <alignment/>
      <protection/>
    </xf>
    <xf numFmtId="0" fontId="9" fillId="0" borderId="10" xfId="66" applyFont="1" applyBorder="1">
      <alignment/>
      <protection/>
    </xf>
    <xf numFmtId="0" fontId="9" fillId="0" borderId="0" xfId="66" applyFont="1">
      <alignment/>
      <protection/>
    </xf>
    <xf numFmtId="0" fontId="9" fillId="0" borderId="0" xfId="66" applyFont="1" applyAlignment="1">
      <alignment horizontal="left" indent="1"/>
      <protection/>
    </xf>
    <xf numFmtId="0" fontId="9" fillId="0" borderId="10" xfId="66" applyFont="1" applyBorder="1" applyAlignment="1">
      <alignment horizontal="left" indent="1"/>
      <protection/>
    </xf>
    <xf numFmtId="0" fontId="9" fillId="0" borderId="0" xfId="66" applyFont="1" applyBorder="1">
      <alignment/>
      <protection/>
    </xf>
    <xf numFmtId="0" fontId="9" fillId="0" borderId="0" xfId="66" applyFont="1" applyAlignment="1">
      <alignment horizontal="left" indent="1"/>
      <protection/>
    </xf>
    <xf numFmtId="0" fontId="9" fillId="0" borderId="0" xfId="66" applyBorder="1">
      <alignment/>
      <protection/>
    </xf>
    <xf numFmtId="0" fontId="9" fillId="0" borderId="10" xfId="66" applyFont="1" applyBorder="1" applyAlignment="1">
      <alignment horizontal="left" indent="1"/>
      <protection/>
    </xf>
    <xf numFmtId="0" fontId="11" fillId="0" borderId="0" xfId="66" applyFont="1" applyBorder="1">
      <alignment/>
      <protection/>
    </xf>
    <xf numFmtId="0" fontId="9" fillId="0" borderId="0" xfId="71" applyFont="1" applyAlignment="1">
      <alignment horizontal="left"/>
      <protection/>
    </xf>
    <xf numFmtId="0" fontId="9" fillId="0" borderId="0" xfId="71" applyFont="1">
      <alignment/>
      <protection/>
    </xf>
    <xf numFmtId="0" fontId="0" fillId="0" borderId="0" xfId="71">
      <alignment/>
      <protection/>
    </xf>
    <xf numFmtId="0" fontId="11" fillId="0" borderId="0" xfId="71" applyFont="1" applyBorder="1">
      <alignment/>
      <protection/>
    </xf>
    <xf numFmtId="0" fontId="0" fillId="0" borderId="10" xfId="71" applyBorder="1">
      <alignment/>
      <protection/>
    </xf>
    <xf numFmtId="0" fontId="9" fillId="0" borderId="0" xfId="71" applyFont="1" applyBorder="1">
      <alignment/>
      <protection/>
    </xf>
    <xf numFmtId="4" fontId="9" fillId="0" borderId="0" xfId="71" applyNumberFormat="1" applyFont="1" applyAlignment="1" applyProtection="1">
      <alignment horizontal="right"/>
      <protection/>
    </xf>
    <xf numFmtId="173" fontId="1" fillId="0" borderId="0" xfId="71" applyNumberFormat="1" applyFont="1" applyAlignment="1">
      <alignment horizontal="right"/>
      <protection/>
    </xf>
    <xf numFmtId="4" fontId="9" fillId="0" borderId="0" xfId="71" applyNumberFormat="1" applyFont="1">
      <alignment/>
      <protection/>
    </xf>
    <xf numFmtId="173" fontId="9" fillId="0" borderId="0" xfId="71" applyNumberFormat="1" applyFont="1">
      <alignment/>
      <protection/>
    </xf>
    <xf numFmtId="3" fontId="9" fillId="0" borderId="0" xfId="71" applyNumberFormat="1" applyFont="1" applyAlignment="1" quotePrefix="1">
      <alignment horizontal="right"/>
      <protection/>
    </xf>
    <xf numFmtId="3" fontId="9" fillId="0" borderId="0" xfId="71" applyNumberFormat="1" applyFont="1" applyAlignment="1">
      <alignment horizontal="right"/>
      <protection/>
    </xf>
    <xf numFmtId="0" fontId="9" fillId="0" borderId="0" xfId="65" applyFont="1" applyAlignment="1">
      <alignment horizontal="left"/>
      <protection/>
    </xf>
    <xf numFmtId="0" fontId="9" fillId="0" borderId="0" xfId="67" applyFont="1">
      <alignment/>
      <protection/>
    </xf>
    <xf numFmtId="0" fontId="11" fillId="0" borderId="0" xfId="67" applyFont="1">
      <alignment/>
      <protection/>
    </xf>
    <xf numFmtId="0" fontId="11" fillId="0" borderId="0" xfId="65" applyFont="1">
      <alignment/>
      <protection/>
    </xf>
    <xf numFmtId="0" fontId="9" fillId="0" borderId="0" xfId="65" applyFont="1">
      <alignment/>
      <protection/>
    </xf>
    <xf numFmtId="0" fontId="9" fillId="0" borderId="0" xfId="65" applyFont="1" applyBorder="1">
      <alignment/>
      <protection/>
    </xf>
    <xf numFmtId="0" fontId="11" fillId="0" borderId="0" xfId="65" applyFont="1" applyBorder="1" applyAlignment="1" quotePrefix="1">
      <alignment horizontal="right"/>
      <protection/>
    </xf>
    <xf numFmtId="0" fontId="9" fillId="0" borderId="0" xfId="69" applyFont="1">
      <alignment/>
      <protection/>
    </xf>
    <xf numFmtId="3" fontId="9" fillId="0" borderId="0" xfId="65" applyNumberFormat="1" applyFont="1">
      <alignment/>
      <protection/>
    </xf>
    <xf numFmtId="173" fontId="9" fillId="0" borderId="0" xfId="65" applyNumberFormat="1" applyFont="1" applyAlignment="1">
      <alignment horizontal="right"/>
      <protection/>
    </xf>
    <xf numFmtId="0" fontId="9" fillId="0" borderId="10" xfId="69" applyFont="1" applyBorder="1">
      <alignment/>
      <protection/>
    </xf>
    <xf numFmtId="0" fontId="11" fillId="0" borderId="0" xfId="65" applyFont="1" applyAlignment="1" quotePrefix="1">
      <alignment horizontal="right"/>
      <protection/>
    </xf>
    <xf numFmtId="0" fontId="11" fillId="0" borderId="0" xfId="65" applyFont="1" applyBorder="1" applyAlignment="1">
      <alignment horizontal="right"/>
      <protection/>
    </xf>
    <xf numFmtId="173" fontId="9" fillId="0" borderId="0" xfId="65" applyNumberFormat="1" applyFont="1">
      <alignment/>
      <protection/>
    </xf>
    <xf numFmtId="3" fontId="9" fillId="0" borderId="0" xfId="67" applyNumberFormat="1" applyFont="1" applyAlignment="1">
      <alignment horizontal="right"/>
      <protection/>
    </xf>
    <xf numFmtId="3" fontId="9" fillId="0" borderId="0" xfId="67" applyNumberFormat="1" applyFont="1">
      <alignment/>
      <protection/>
    </xf>
    <xf numFmtId="0" fontId="9" fillId="0" borderId="0" xfId="67" applyFont="1" applyBorder="1">
      <alignment/>
      <protection/>
    </xf>
    <xf numFmtId="3" fontId="9" fillId="0" borderId="0" xfId="67" applyNumberFormat="1" applyFont="1" applyBorder="1">
      <alignment/>
      <protection/>
    </xf>
    <xf numFmtId="0" fontId="9" fillId="0" borderId="10" xfId="67" applyFont="1" applyBorder="1">
      <alignment/>
      <protection/>
    </xf>
    <xf numFmtId="0" fontId="11" fillId="0" borderId="0" xfId="67" applyFont="1" applyBorder="1" applyAlignment="1" quotePrefix="1">
      <alignment horizontal="right"/>
      <protection/>
    </xf>
    <xf numFmtId="174" fontId="9" fillId="0" borderId="0" xfId="67" applyNumberFormat="1" applyFont="1">
      <alignment/>
      <protection/>
    </xf>
    <xf numFmtId="176" fontId="9" fillId="0" borderId="0" xfId="67" applyNumberFormat="1" applyFont="1">
      <alignment/>
      <protection/>
    </xf>
    <xf numFmtId="173" fontId="9" fillId="0" borderId="0" xfId="65" applyNumberFormat="1" applyFont="1" applyBorder="1">
      <alignment/>
      <protection/>
    </xf>
    <xf numFmtId="0" fontId="11" fillId="0" borderId="0" xfId="68" applyFont="1">
      <alignment/>
      <protection/>
    </xf>
    <xf numFmtId="0" fontId="9" fillId="0" borderId="0" xfId="68">
      <alignment/>
      <protection/>
    </xf>
    <xf numFmtId="6" fontId="9" fillId="0" borderId="10" xfId="68" applyNumberFormat="1" applyFont="1" applyBorder="1" applyAlignment="1">
      <alignment horizontal="left"/>
      <protection/>
    </xf>
    <xf numFmtId="0" fontId="9" fillId="0" borderId="0" xfId="68" applyFont="1">
      <alignment/>
      <protection/>
    </xf>
    <xf numFmtId="3" fontId="9" fillId="0" borderId="0" xfId="73" applyNumberFormat="1" applyFont="1">
      <alignment/>
      <protection/>
    </xf>
    <xf numFmtId="0" fontId="11" fillId="0" borderId="0" xfId="68" applyFont="1" applyAlignment="1">
      <alignment horizontal="left"/>
      <protection/>
    </xf>
    <xf numFmtId="6" fontId="9" fillId="0" borderId="0" xfId="68" applyNumberFormat="1" applyFont="1" applyBorder="1" applyAlignment="1">
      <alignment horizontal="left"/>
      <protection/>
    </xf>
    <xf numFmtId="0" fontId="9" fillId="0" borderId="0" xfId="68" applyFont="1">
      <alignment/>
      <protection/>
    </xf>
    <xf numFmtId="3" fontId="9" fillId="0" borderId="0" xfId="71" applyNumberFormat="1" applyFont="1" applyFill="1" applyAlignment="1" quotePrefix="1">
      <alignment horizontal="right"/>
      <protection/>
    </xf>
    <xf numFmtId="3" fontId="9" fillId="0" borderId="0" xfId="65" applyNumberFormat="1" applyFont="1" applyFill="1">
      <alignment/>
      <protection/>
    </xf>
    <xf numFmtId="3" fontId="9" fillId="0" borderId="10" xfId="65" applyNumberFormat="1" applyFont="1" applyFill="1" applyBorder="1">
      <alignment/>
      <protection/>
    </xf>
    <xf numFmtId="0" fontId="9" fillId="0" borderId="0" xfId="74">
      <alignment/>
      <protection/>
    </xf>
    <xf numFmtId="164" fontId="9" fillId="0" borderId="10" xfId="58" applyNumberFormat="1" applyFont="1" applyBorder="1">
      <alignment/>
      <protection/>
    </xf>
    <xf numFmtId="0" fontId="9" fillId="0" borderId="0" xfId="74" applyFont="1">
      <alignment/>
      <protection/>
    </xf>
    <xf numFmtId="0" fontId="9" fillId="0" borderId="0" xfId="58" applyFont="1" applyBorder="1" applyAlignment="1">
      <alignment horizontal="left" vertical="center"/>
      <protection/>
    </xf>
    <xf numFmtId="0" fontId="0" fillId="0" borderId="0" xfId="0" applyAlignment="1">
      <alignment vertical="center"/>
    </xf>
    <xf numFmtId="0" fontId="9" fillId="0" borderId="0" xfId="74" applyFont="1" applyBorder="1">
      <alignment/>
      <protection/>
    </xf>
    <xf numFmtId="0" fontId="11" fillId="0" borderId="0" xfId="74" applyFont="1">
      <alignment/>
      <protection/>
    </xf>
    <xf numFmtId="0" fontId="13" fillId="0" borderId="0" xfId="66" applyFont="1">
      <alignment/>
      <protection/>
    </xf>
    <xf numFmtId="4" fontId="9" fillId="0" borderId="0" xfId="71" applyNumberFormat="1" applyFont="1" applyFill="1">
      <alignment/>
      <protection/>
    </xf>
    <xf numFmtId="0" fontId="8" fillId="0" borderId="0" xfId="71" applyFont="1" applyBorder="1">
      <alignment/>
      <protection/>
    </xf>
    <xf numFmtId="0" fontId="8" fillId="0" borderId="0" xfId="67" applyFont="1">
      <alignment/>
      <protection/>
    </xf>
    <xf numFmtId="3" fontId="9" fillId="0" borderId="0" xfId="61" applyNumberFormat="1" applyFont="1" applyBorder="1" applyAlignment="1" applyProtection="1">
      <alignment horizontal="right"/>
      <protection/>
    </xf>
    <xf numFmtId="3" fontId="11" fillId="0" borderId="0" xfId="61" applyNumberFormat="1" applyFont="1" applyBorder="1" applyAlignment="1" applyProtection="1">
      <alignment horizontal="right"/>
      <protection/>
    </xf>
    <xf numFmtId="0" fontId="9" fillId="0" borderId="0" xfId="61" applyFont="1" applyBorder="1">
      <alignment/>
      <protection/>
    </xf>
    <xf numFmtId="3" fontId="14" fillId="0" borderId="0" xfId="61" applyNumberFormat="1" applyFont="1" applyBorder="1" applyAlignment="1" applyProtection="1">
      <alignment horizontal="right"/>
      <protection/>
    </xf>
    <xf numFmtId="3" fontId="11" fillId="0" borderId="0" xfId="61" applyNumberFormat="1" applyFont="1" applyBorder="1">
      <alignment/>
      <protection/>
    </xf>
    <xf numFmtId="2" fontId="9" fillId="0" borderId="0" xfId="61" applyNumberFormat="1" applyFont="1" applyBorder="1">
      <alignment/>
      <protection/>
    </xf>
    <xf numFmtId="0" fontId="9" fillId="0" borderId="0" xfId="61" applyFont="1" applyBorder="1" applyAlignment="1" applyProtection="1">
      <alignment horizontal="left"/>
      <protection/>
    </xf>
    <xf numFmtId="0" fontId="11" fillId="0" borderId="0" xfId="61" applyFont="1" applyBorder="1" applyAlignment="1" applyProtection="1">
      <alignment horizontal="left"/>
      <protection/>
    </xf>
    <xf numFmtId="0" fontId="11" fillId="0" borderId="0" xfId="61" applyFont="1" applyBorder="1">
      <alignment/>
      <protection/>
    </xf>
    <xf numFmtId="0" fontId="11" fillId="0" borderId="0" xfId="58" applyFont="1" applyBorder="1" applyAlignment="1">
      <alignment wrapText="1"/>
      <protection/>
    </xf>
    <xf numFmtId="3" fontId="9" fillId="0" borderId="0" xfId="58" applyNumberFormat="1" applyFont="1" applyFill="1">
      <alignment/>
      <protection/>
    </xf>
    <xf numFmtId="3" fontId="9" fillId="0" borderId="10" xfId="58" applyNumberFormat="1" applyFont="1" applyFill="1" applyBorder="1">
      <alignment/>
      <protection/>
    </xf>
    <xf numFmtId="3" fontId="9" fillId="0" borderId="0" xfId="58" applyNumberFormat="1" applyFont="1" applyFill="1" applyBorder="1">
      <alignment/>
      <protection/>
    </xf>
    <xf numFmtId="0" fontId="9" fillId="0" borderId="0" xfId="58" applyFont="1" applyFill="1">
      <alignment/>
      <protection/>
    </xf>
    <xf numFmtId="3" fontId="9" fillId="0" borderId="12" xfId="58" applyNumberFormat="1" applyFont="1" applyFill="1" applyBorder="1">
      <alignment/>
      <protection/>
    </xf>
    <xf numFmtId="0" fontId="9" fillId="0" borderId="0" xfId="58" applyFont="1" applyFill="1" applyBorder="1">
      <alignment/>
      <protection/>
    </xf>
    <xf numFmtId="14" fontId="11" fillId="0" borderId="10" xfId="60" applyNumberFormat="1" applyFont="1" applyFill="1" applyBorder="1" applyAlignment="1" quotePrefix="1">
      <alignment horizontal="right"/>
      <protection/>
    </xf>
    <xf numFmtId="3" fontId="9" fillId="0" borderId="11" xfId="58" applyNumberFormat="1" applyFont="1" applyFill="1" applyBorder="1">
      <alignment/>
      <protection/>
    </xf>
    <xf numFmtId="4" fontId="9" fillId="0" borderId="0" xfId="66" applyNumberFormat="1" applyFill="1">
      <alignment/>
      <protection/>
    </xf>
    <xf numFmtId="3" fontId="9" fillId="0" borderId="0" xfId="66" applyNumberFormat="1" applyFill="1">
      <alignment/>
      <protection/>
    </xf>
    <xf numFmtId="0" fontId="9" fillId="0" borderId="0" xfId="71" applyFont="1" applyFill="1">
      <alignment/>
      <protection/>
    </xf>
    <xf numFmtId="3" fontId="9" fillId="0" borderId="0" xfId="71" applyNumberFormat="1" applyFont="1" applyFill="1" applyAlignment="1">
      <alignment horizontal="right"/>
      <protection/>
    </xf>
    <xf numFmtId="0" fontId="0" fillId="0" borderId="0" xfId="71" applyFill="1">
      <alignment/>
      <protection/>
    </xf>
    <xf numFmtId="4" fontId="11" fillId="0" borderId="0" xfId="66" applyNumberFormat="1" applyFont="1" applyFill="1" applyBorder="1" applyAlignment="1">
      <alignment horizontal="center"/>
      <protection/>
    </xf>
    <xf numFmtId="175" fontId="11" fillId="0" borderId="0" xfId="58" applyNumberFormat="1" applyFont="1" applyBorder="1" applyAlignment="1">
      <alignment horizontal="right"/>
      <protection/>
    </xf>
    <xf numFmtId="0" fontId="9" fillId="0" borderId="0" xfId="61" applyFont="1" applyFill="1" applyBorder="1" applyAlignment="1" applyProtection="1" quotePrefix="1">
      <alignment horizontal="left"/>
      <protection/>
    </xf>
    <xf numFmtId="14" fontId="11" fillId="0" borderId="0" xfId="61" applyNumberFormat="1" applyFont="1" applyFill="1" applyBorder="1" applyAlignment="1" applyProtection="1" quotePrefix="1">
      <alignment horizontal="right"/>
      <protection/>
    </xf>
    <xf numFmtId="0" fontId="9" fillId="0" borderId="0" xfId="61" applyFont="1" applyFill="1" applyBorder="1">
      <alignment/>
      <protection/>
    </xf>
    <xf numFmtId="0" fontId="11" fillId="0" borderId="0" xfId="61" applyFont="1" applyFill="1" applyBorder="1" applyAlignment="1" applyProtection="1" quotePrefix="1">
      <alignment horizontal="right"/>
      <protection/>
    </xf>
    <xf numFmtId="0" fontId="9" fillId="0" borderId="10" xfId="58" applyFont="1" applyFill="1" applyBorder="1" applyAlignment="1">
      <alignment horizontal="left"/>
      <protection/>
    </xf>
    <xf numFmtId="0" fontId="11" fillId="0" borderId="0" xfId="61" applyFont="1" applyFill="1" applyBorder="1" applyAlignment="1" applyProtection="1">
      <alignment horizontal="left"/>
      <protection/>
    </xf>
    <xf numFmtId="3" fontId="11" fillId="0" borderId="0" xfId="61" applyNumberFormat="1" applyFont="1" applyFill="1" applyBorder="1" applyAlignment="1" applyProtection="1">
      <alignment horizontal="right"/>
      <protection/>
    </xf>
    <xf numFmtId="0" fontId="9" fillId="0" borderId="0" xfId="61" applyFont="1" applyFill="1" applyBorder="1" applyAlignment="1" applyProtection="1">
      <alignment horizontal="left"/>
      <protection/>
    </xf>
    <xf numFmtId="3" fontId="9" fillId="0" borderId="0" xfId="61" applyNumberFormat="1" applyFont="1" applyFill="1" applyBorder="1" applyAlignment="1" applyProtection="1">
      <alignment horizontal="right"/>
      <protection/>
    </xf>
    <xf numFmtId="0" fontId="9" fillId="0" borderId="0" xfId="58" applyFont="1" applyFill="1" applyBorder="1" applyAlignment="1">
      <alignment horizontal="left"/>
      <protection/>
    </xf>
    <xf numFmtId="0" fontId="11" fillId="0" borderId="0" xfId="58" applyFont="1" applyFill="1" applyBorder="1" applyAlignment="1">
      <alignment horizontal="left"/>
      <protection/>
    </xf>
    <xf numFmtId="175" fontId="11" fillId="0" borderId="0" xfId="58" applyNumberFormat="1" applyFont="1" applyFill="1" applyBorder="1" applyAlignment="1">
      <alignment horizontal="right"/>
      <protection/>
    </xf>
    <xf numFmtId="175" fontId="11" fillId="0" borderId="0" xfId="58" applyNumberFormat="1" applyFont="1" applyAlignment="1" quotePrefix="1">
      <alignment horizontal="right"/>
      <protection/>
    </xf>
    <xf numFmtId="175" fontId="9" fillId="0" borderId="10" xfId="58" applyNumberFormat="1" applyFont="1" applyBorder="1" applyAlignment="1">
      <alignment horizontal="right"/>
      <protection/>
    </xf>
    <xf numFmtId="175" fontId="9" fillId="0" borderId="0" xfId="58" applyNumberFormat="1" applyFont="1" applyAlignment="1">
      <alignment horizontal="right"/>
      <protection/>
    </xf>
    <xf numFmtId="175" fontId="11" fillId="0" borderId="0" xfId="58" applyNumberFormat="1" applyFont="1" applyFill="1" applyAlignment="1">
      <alignment horizontal="right"/>
      <protection/>
    </xf>
    <xf numFmtId="175" fontId="9" fillId="0" borderId="0" xfId="58" applyNumberFormat="1" applyFont="1" applyFill="1" applyAlignment="1">
      <alignment horizontal="right"/>
      <protection/>
    </xf>
    <xf numFmtId="175" fontId="9" fillId="0" borderId="10" xfId="58" applyNumberFormat="1" applyFont="1" applyFill="1" applyBorder="1" applyAlignment="1">
      <alignment horizontal="right"/>
      <protection/>
    </xf>
    <xf numFmtId="175" fontId="9" fillId="0" borderId="0" xfId="58" applyNumberFormat="1" applyFont="1" applyFill="1" applyBorder="1" applyAlignment="1">
      <alignment horizontal="right"/>
      <protection/>
    </xf>
    <xf numFmtId="175" fontId="9" fillId="0" borderId="0" xfId="58" applyNumberFormat="1" applyFont="1" applyBorder="1" applyAlignment="1">
      <alignment horizontal="right"/>
      <protection/>
    </xf>
    <xf numFmtId="175" fontId="9" fillId="0" borderId="0" xfId="58" applyNumberFormat="1" applyFont="1" applyAlignment="1" quotePrefix="1">
      <alignment horizontal="right"/>
      <protection/>
    </xf>
    <xf numFmtId="0" fontId="11" fillId="0" borderId="10" xfId="65" applyFont="1" applyFill="1" applyBorder="1" applyAlignment="1" quotePrefix="1">
      <alignment horizontal="right"/>
      <protection/>
    </xf>
    <xf numFmtId="0" fontId="9" fillId="0" borderId="0" xfId="65" applyFont="1" applyFill="1">
      <alignment/>
      <protection/>
    </xf>
    <xf numFmtId="0" fontId="11" fillId="0" borderId="10" xfId="65" applyFont="1" applyFill="1" applyBorder="1" applyAlignment="1">
      <alignment horizontal="right"/>
      <protection/>
    </xf>
    <xf numFmtId="175" fontId="9" fillId="0" borderId="0" xfId="65" applyNumberFormat="1" applyFont="1" applyFill="1">
      <alignment/>
      <protection/>
    </xf>
    <xf numFmtId="175" fontId="9" fillId="0" borderId="10" xfId="65" applyNumberFormat="1" applyFont="1" applyFill="1" applyBorder="1">
      <alignment/>
      <protection/>
    </xf>
    <xf numFmtId="0" fontId="11" fillId="0" borderId="0" xfId="67" applyFont="1" applyBorder="1" applyAlignment="1" quotePrefix="1">
      <alignment horizontal="left"/>
      <protection/>
    </xf>
    <xf numFmtId="0" fontId="11" fillId="0" borderId="0" xfId="67" applyFont="1" applyBorder="1">
      <alignment/>
      <protection/>
    </xf>
    <xf numFmtId="0" fontId="8" fillId="0" borderId="0" xfId="58" applyFont="1" applyFill="1" applyBorder="1">
      <alignment/>
      <protection/>
    </xf>
    <xf numFmtId="0" fontId="11" fillId="0" borderId="0" xfId="58" applyFont="1" applyFill="1" applyBorder="1">
      <alignment/>
      <protection/>
    </xf>
    <xf numFmtId="0" fontId="11" fillId="0" borderId="0" xfId="71" applyFont="1" applyFill="1" applyBorder="1">
      <alignment/>
      <protection/>
    </xf>
    <xf numFmtId="175" fontId="9" fillId="0" borderId="0" xfId="71" applyNumberFormat="1" applyFont="1">
      <alignment/>
      <protection/>
    </xf>
    <xf numFmtId="173" fontId="9" fillId="0" borderId="0" xfId="71" applyNumberFormat="1" applyFont="1" applyAlignment="1" quotePrefix="1">
      <alignment horizontal="right"/>
      <protection/>
    </xf>
    <xf numFmtId="175" fontId="9" fillId="0" borderId="0" xfId="69" applyNumberFormat="1" applyFont="1" applyFill="1" applyAlignment="1">
      <alignment horizontal="right"/>
      <protection/>
    </xf>
    <xf numFmtId="3" fontId="9" fillId="0" borderId="0" xfId="67" applyNumberFormat="1" applyFont="1" applyFill="1" applyAlignment="1" quotePrefix="1">
      <alignment horizontal="right"/>
      <protection/>
    </xf>
    <xf numFmtId="0" fontId="11" fillId="0" borderId="0" xfId="67" applyFont="1" applyFill="1">
      <alignment/>
      <protection/>
    </xf>
    <xf numFmtId="3" fontId="9" fillId="0" borderId="0" xfId="67" applyNumberFormat="1" applyFont="1" applyFill="1">
      <alignment/>
      <protection/>
    </xf>
    <xf numFmtId="3" fontId="9" fillId="0" borderId="0" xfId="67" applyNumberFormat="1" applyFont="1" applyFill="1" applyBorder="1">
      <alignment/>
      <protection/>
    </xf>
    <xf numFmtId="3" fontId="9" fillId="0" borderId="10" xfId="67" applyNumberFormat="1" applyFont="1" applyFill="1" applyBorder="1">
      <alignment/>
      <protection/>
    </xf>
    <xf numFmtId="6" fontId="11" fillId="0" borderId="10" xfId="67" applyNumberFormat="1" applyFont="1" applyFill="1" applyBorder="1" applyAlignment="1" quotePrefix="1">
      <alignment horizontal="right"/>
      <protection/>
    </xf>
    <xf numFmtId="0" fontId="9" fillId="0" borderId="0" xfId="67" applyFont="1" applyFill="1" applyBorder="1">
      <alignment/>
      <protection/>
    </xf>
    <xf numFmtId="0" fontId="9" fillId="0" borderId="0" xfId="67" applyFont="1" applyFill="1">
      <alignment/>
      <protection/>
    </xf>
    <xf numFmtId="175" fontId="9" fillId="0" borderId="0" xfId="67" applyNumberFormat="1" applyFont="1" applyFill="1">
      <alignment/>
      <protection/>
    </xf>
    <xf numFmtId="0" fontId="11" fillId="0" borderId="0" xfId="0" applyFont="1" applyAlignment="1">
      <alignment/>
    </xf>
    <xf numFmtId="0" fontId="9" fillId="0" borderId="0" xfId="0" applyFont="1" applyAlignment="1">
      <alignment/>
    </xf>
    <xf numFmtId="0" fontId="9" fillId="0" borderId="0" xfId="0" applyFont="1" applyBorder="1" applyAlignment="1">
      <alignment/>
    </xf>
    <xf numFmtId="3" fontId="9" fillId="0" borderId="0" xfId="65" applyNumberFormat="1" applyFont="1" applyFill="1" applyBorder="1">
      <alignment/>
      <protection/>
    </xf>
    <xf numFmtId="0" fontId="9" fillId="0" borderId="0" xfId="65" applyFont="1" applyFill="1" applyBorder="1">
      <alignment/>
      <protection/>
    </xf>
    <xf numFmtId="3" fontId="11" fillId="0" borderId="0" xfId="67" applyNumberFormat="1" applyFont="1" applyBorder="1">
      <alignment/>
      <protection/>
    </xf>
    <xf numFmtId="0" fontId="9" fillId="0" borderId="0" xfId="0" applyFont="1" applyBorder="1" applyAlignment="1" quotePrefix="1">
      <alignment horizontal="center"/>
    </xf>
    <xf numFmtId="0" fontId="9" fillId="0" borderId="0" xfId="0" applyFont="1" applyBorder="1" applyAlignment="1">
      <alignment horizontal="right"/>
    </xf>
    <xf numFmtId="0" fontId="9" fillId="0" borderId="10" xfId="0" applyFont="1" applyBorder="1" applyAlignment="1">
      <alignment/>
    </xf>
    <xf numFmtId="3" fontId="11" fillId="0" borderId="0" xfId="58" applyNumberFormat="1" applyFont="1" applyFill="1" applyBorder="1">
      <alignment/>
      <protection/>
    </xf>
    <xf numFmtId="3" fontId="9" fillId="0" borderId="0" xfId="66" applyNumberFormat="1" applyFont="1" applyFill="1">
      <alignment/>
      <protection/>
    </xf>
    <xf numFmtId="2" fontId="9" fillId="0" borderId="0" xfId="71" applyNumberFormat="1" applyFont="1" applyFill="1" applyAlignment="1">
      <alignment horizontal="right"/>
      <protection/>
    </xf>
    <xf numFmtId="175" fontId="9" fillId="0" borderId="0" xfId="71" applyNumberFormat="1" applyFont="1" applyFill="1" applyAlignment="1">
      <alignment horizontal="right"/>
      <protection/>
    </xf>
    <xf numFmtId="3" fontId="9" fillId="0" borderId="0" xfId="74" applyNumberFormat="1" applyFill="1">
      <alignment/>
      <protection/>
    </xf>
    <xf numFmtId="0" fontId="9" fillId="0" borderId="0" xfId="68" applyFont="1" applyFill="1" applyAlignment="1">
      <alignment horizontal="right"/>
      <protection/>
    </xf>
    <xf numFmtId="0" fontId="13" fillId="0" borderId="0" xfId="68" applyFont="1" applyFill="1" applyAlignment="1">
      <alignment/>
      <protection/>
    </xf>
    <xf numFmtId="3" fontId="9" fillId="0" borderId="0" xfId="68" applyNumberFormat="1" applyFont="1" applyFill="1">
      <alignment/>
      <protection/>
    </xf>
    <xf numFmtId="0" fontId="9" fillId="0" borderId="0" xfId="68" applyFont="1" applyFill="1" applyAlignment="1">
      <alignment/>
      <protection/>
    </xf>
    <xf numFmtId="0" fontId="9" fillId="0" borderId="0" xfId="68" applyFont="1" applyFill="1" applyBorder="1" applyAlignment="1" quotePrefix="1">
      <alignment horizontal="right"/>
      <protection/>
    </xf>
    <xf numFmtId="3" fontId="9" fillId="0" borderId="10" xfId="68" applyNumberFormat="1" applyFont="1" applyFill="1" applyBorder="1">
      <alignment/>
      <protection/>
    </xf>
    <xf numFmtId="0" fontId="9" fillId="0" borderId="0" xfId="68" applyFill="1">
      <alignment/>
      <protection/>
    </xf>
    <xf numFmtId="3" fontId="13" fillId="0" borderId="0" xfId="66" applyNumberFormat="1" applyFont="1">
      <alignment/>
      <protection/>
    </xf>
    <xf numFmtId="3" fontId="9" fillId="0" borderId="0" xfId="74" applyNumberFormat="1">
      <alignment/>
      <protection/>
    </xf>
    <xf numFmtId="0" fontId="9" fillId="0" borderId="0" xfId="65" applyFont="1" applyFill="1" applyAlignment="1">
      <alignment horizontal="right"/>
      <protection/>
    </xf>
    <xf numFmtId="175" fontId="9" fillId="0" borderId="10" xfId="69" applyNumberFormat="1" applyFont="1" applyFill="1" applyBorder="1" applyAlignment="1">
      <alignment horizontal="right"/>
      <protection/>
    </xf>
    <xf numFmtId="175" fontId="9" fillId="0" borderId="0" xfId="65" applyNumberFormat="1" applyFont="1" applyFill="1" applyAlignment="1">
      <alignment horizontal="right"/>
      <protection/>
    </xf>
    <xf numFmtId="3" fontId="0" fillId="0" borderId="0" xfId="0" applyNumberFormat="1" applyAlignment="1">
      <alignment/>
    </xf>
    <xf numFmtId="0" fontId="11" fillId="0" borderId="0" xfId="65" applyFont="1" applyFill="1" applyBorder="1" applyAlignment="1" quotePrefix="1">
      <alignment horizontal="right"/>
      <protection/>
    </xf>
    <xf numFmtId="3" fontId="9" fillId="0" borderId="0" xfId="68" applyNumberFormat="1" applyFont="1" applyFill="1">
      <alignment/>
      <protection/>
    </xf>
    <xf numFmtId="0" fontId="11" fillId="0" borderId="10" xfId="61" applyFont="1" applyFill="1" applyBorder="1" applyAlignment="1" applyProtection="1" quotePrefix="1">
      <alignment horizontal="right"/>
      <protection/>
    </xf>
    <xf numFmtId="3" fontId="9" fillId="0" borderId="0" xfId="58" applyNumberFormat="1" applyFont="1" applyFill="1" applyAlignment="1">
      <alignment horizontal="right"/>
      <protection/>
    </xf>
    <xf numFmtId="3" fontId="9" fillId="0" borderId="10" xfId="58" applyNumberFormat="1" applyFont="1" applyFill="1" applyBorder="1" applyAlignment="1">
      <alignment horizontal="right"/>
      <protection/>
    </xf>
    <xf numFmtId="3" fontId="9" fillId="0" borderId="0" xfId="58" applyNumberFormat="1" applyFont="1" applyFill="1" applyBorder="1" applyAlignment="1">
      <alignment horizontal="right"/>
      <protection/>
    </xf>
    <xf numFmtId="3" fontId="11" fillId="0" borderId="0" xfId="58" applyNumberFormat="1" applyFont="1" applyFill="1" applyBorder="1" applyAlignment="1">
      <alignment horizontal="right"/>
      <protection/>
    </xf>
    <xf numFmtId="2" fontId="9" fillId="0" borderId="0" xfId="58" applyNumberFormat="1" applyFont="1" applyFill="1" applyAlignment="1">
      <alignment horizontal="right"/>
      <protection/>
    </xf>
    <xf numFmtId="0" fontId="9" fillId="0" borderId="0" xfId="66" applyFont="1" applyBorder="1" applyAlignment="1">
      <alignment horizontal="left" indent="1"/>
      <protection/>
    </xf>
    <xf numFmtId="0" fontId="12" fillId="0" borderId="0" xfId="65" applyFont="1" applyFill="1" applyAlignment="1">
      <alignment horizontal="center"/>
      <protection/>
    </xf>
    <xf numFmtId="0" fontId="0" fillId="0" borderId="0" xfId="0" applyFill="1" applyAlignment="1">
      <alignment/>
    </xf>
    <xf numFmtId="0" fontId="9" fillId="0" borderId="0" xfId="74" applyFill="1">
      <alignment/>
      <protection/>
    </xf>
    <xf numFmtId="0" fontId="11" fillId="0" borderId="10" xfId="68" applyFont="1" applyFill="1" applyBorder="1" applyAlignment="1" quotePrefix="1">
      <alignment horizontal="right"/>
      <protection/>
    </xf>
    <xf numFmtId="0" fontId="9" fillId="0" borderId="0" xfId="65" applyFont="1" applyFill="1" applyAlignment="1">
      <alignment horizontal="left"/>
      <protection/>
    </xf>
    <xf numFmtId="0" fontId="9" fillId="0" borderId="0" xfId="67" applyFont="1" applyFill="1" applyAlignment="1">
      <alignment horizontal="right"/>
      <protection/>
    </xf>
    <xf numFmtId="0" fontId="11" fillId="0" borderId="0" xfId="65" applyFont="1" applyFill="1">
      <alignment/>
      <protection/>
    </xf>
    <xf numFmtId="0" fontId="11" fillId="0" borderId="0" xfId="65" applyFont="1" applyFill="1" applyAlignment="1">
      <alignment horizontal="right"/>
      <protection/>
    </xf>
    <xf numFmtId="0" fontId="0" fillId="0" borderId="0" xfId="58" applyFill="1">
      <alignment/>
      <protection/>
    </xf>
    <xf numFmtId="0" fontId="11" fillId="0" borderId="0" xfId="68" applyFont="1" applyFill="1">
      <alignment/>
      <protection/>
    </xf>
    <xf numFmtId="0" fontId="9" fillId="0" borderId="0" xfId="68" applyFont="1" applyFill="1">
      <alignment/>
      <protection/>
    </xf>
    <xf numFmtId="0" fontId="9" fillId="0" borderId="0" xfId="0" applyFont="1" applyFill="1" applyAlignment="1" quotePrefix="1">
      <alignment horizontal="center"/>
    </xf>
    <xf numFmtId="0" fontId="9" fillId="0" borderId="0" xfId="0" applyFont="1" applyFill="1" applyAlignment="1">
      <alignment/>
    </xf>
    <xf numFmtId="175" fontId="9" fillId="0" borderId="0" xfId="0" applyNumberFormat="1" applyFont="1" applyFill="1" applyAlignment="1">
      <alignment/>
    </xf>
    <xf numFmtId="0" fontId="9" fillId="0" borderId="0" xfId="72" applyFont="1" applyAlignment="1">
      <alignment horizontal="left"/>
      <protection/>
    </xf>
    <xf numFmtId="0" fontId="9" fillId="0" borderId="0" xfId="59" applyFont="1" applyFill="1" applyBorder="1">
      <alignment/>
      <protection/>
    </xf>
    <xf numFmtId="0" fontId="9" fillId="0" borderId="0" xfId="59" applyFont="1" applyFill="1" applyAlignment="1">
      <alignment horizontal="right"/>
      <protection/>
    </xf>
    <xf numFmtId="0" fontId="9" fillId="0" borderId="0" xfId="59" applyFont="1" applyFill="1">
      <alignment/>
      <protection/>
    </xf>
    <xf numFmtId="0" fontId="9" fillId="0" borderId="0" xfId="59" applyFont="1">
      <alignment/>
      <protection/>
    </xf>
    <xf numFmtId="0" fontId="33" fillId="0" borderId="0" xfId="59" applyFont="1">
      <alignment/>
      <protection/>
    </xf>
    <xf numFmtId="0" fontId="8" fillId="0" borderId="0" xfId="59" applyFont="1" applyFill="1" applyBorder="1">
      <alignment/>
      <protection/>
    </xf>
    <xf numFmtId="0" fontId="8" fillId="0" borderId="0" xfId="59" applyFont="1" applyFill="1" applyAlignment="1">
      <alignment horizontal="right"/>
      <protection/>
    </xf>
    <xf numFmtId="0" fontId="9" fillId="0" borderId="0" xfId="59" applyFont="1" applyBorder="1">
      <alignment/>
      <protection/>
    </xf>
    <xf numFmtId="0" fontId="15" fillId="0" borderId="0" xfId="59" applyFont="1">
      <alignment/>
      <protection/>
    </xf>
    <xf numFmtId="0" fontId="11" fillId="0" borderId="0" xfId="59" applyFont="1" applyFill="1" applyBorder="1">
      <alignment/>
      <protection/>
    </xf>
    <xf numFmtId="0" fontId="11" fillId="0" borderId="0" xfId="59" applyFont="1" applyFill="1" applyAlignment="1">
      <alignment horizontal="right"/>
      <protection/>
    </xf>
    <xf numFmtId="0" fontId="11" fillId="0" borderId="10" xfId="62" applyFont="1" applyFill="1" applyBorder="1" applyAlignment="1" applyProtection="1" quotePrefix="1">
      <alignment horizontal="right"/>
      <protection/>
    </xf>
    <xf numFmtId="14" fontId="11" fillId="0" borderId="0" xfId="62" applyNumberFormat="1" applyFont="1" applyFill="1" applyBorder="1" applyAlignment="1" applyProtection="1" quotePrefix="1">
      <alignment horizontal="right"/>
      <protection/>
    </xf>
    <xf numFmtId="0" fontId="14" fillId="0" borderId="0" xfId="59" applyFont="1">
      <alignment/>
      <protection/>
    </xf>
    <xf numFmtId="3" fontId="13" fillId="0" borderId="0" xfId="59" applyNumberFormat="1" applyFont="1" applyFill="1" applyAlignment="1">
      <alignment horizontal="right"/>
      <protection/>
    </xf>
    <xf numFmtId="3" fontId="9" fillId="0" borderId="0" xfId="59" applyNumberFormat="1" applyFont="1" applyFill="1">
      <alignment/>
      <protection/>
    </xf>
    <xf numFmtId="3" fontId="9" fillId="0" borderId="0" xfId="59" applyNumberFormat="1" applyFont="1" applyFill="1" applyBorder="1">
      <alignment/>
      <protection/>
    </xf>
    <xf numFmtId="0" fontId="15" fillId="0" borderId="0" xfId="59" applyFont="1" applyFill="1">
      <alignment/>
      <protection/>
    </xf>
    <xf numFmtId="3" fontId="9" fillId="0" borderId="0" xfId="59" applyNumberFormat="1" applyFont="1" applyFill="1" applyAlignment="1">
      <alignment horizontal="right"/>
      <protection/>
    </xf>
    <xf numFmtId="3" fontId="11" fillId="0" borderId="0" xfId="59" applyNumberFormat="1" applyFont="1" applyFill="1" applyBorder="1">
      <alignment/>
      <protection/>
    </xf>
    <xf numFmtId="0" fontId="9" fillId="0" borderId="0" xfId="62" applyFont="1" applyFill="1" applyBorder="1" applyAlignment="1" applyProtection="1" quotePrefix="1">
      <alignment horizontal="left"/>
      <protection/>
    </xf>
    <xf numFmtId="0" fontId="15" fillId="0" borderId="0" xfId="59" applyFont="1" applyBorder="1" applyAlignment="1">
      <alignment wrapText="1"/>
      <protection/>
    </xf>
    <xf numFmtId="0" fontId="11" fillId="0" borderId="0" xfId="62" applyFont="1" applyFill="1" applyBorder="1" applyAlignment="1" applyProtection="1">
      <alignment horizontal="left"/>
      <protection/>
    </xf>
    <xf numFmtId="3" fontId="11" fillId="0" borderId="0" xfId="62" applyNumberFormat="1" applyFont="1" applyFill="1" applyBorder="1" applyAlignment="1" applyProtection="1">
      <alignment horizontal="right"/>
      <protection/>
    </xf>
    <xf numFmtId="3" fontId="9" fillId="0" borderId="0" xfId="64" applyNumberFormat="1" applyFont="1" applyFill="1" applyBorder="1">
      <alignment/>
      <protection/>
    </xf>
    <xf numFmtId="3" fontId="9" fillId="0" borderId="10" xfId="59" applyNumberFormat="1" applyFont="1" applyFill="1" applyBorder="1" applyAlignment="1">
      <alignment horizontal="right"/>
      <protection/>
    </xf>
    <xf numFmtId="3" fontId="9" fillId="0" borderId="10" xfId="64" applyNumberFormat="1" applyFont="1" applyFill="1" applyBorder="1">
      <alignment/>
      <protection/>
    </xf>
    <xf numFmtId="0" fontId="9" fillId="0" borderId="0" xfId="62" applyFont="1" applyFill="1" applyBorder="1" applyAlignment="1" applyProtection="1">
      <alignment horizontal="left"/>
      <protection/>
    </xf>
    <xf numFmtId="3" fontId="9" fillId="0" borderId="0" xfId="62" applyNumberFormat="1" applyFont="1" applyFill="1" applyBorder="1" applyAlignment="1" applyProtection="1">
      <alignment horizontal="right"/>
      <protection/>
    </xf>
    <xf numFmtId="0" fontId="15" fillId="0" borderId="13" xfId="59" applyFont="1" applyBorder="1" applyAlignment="1">
      <alignment wrapText="1"/>
      <protection/>
    </xf>
    <xf numFmtId="3" fontId="14" fillId="0" borderId="13" xfId="59" applyNumberFormat="1" applyFont="1" applyFill="1" applyBorder="1" applyAlignment="1">
      <alignment horizontal="right"/>
      <protection/>
    </xf>
    <xf numFmtId="0" fontId="9" fillId="0" borderId="0" xfId="62" applyFont="1" applyBorder="1">
      <alignment/>
      <protection/>
    </xf>
    <xf numFmtId="3" fontId="14" fillId="0" borderId="0" xfId="59" applyNumberFormat="1" applyFont="1" applyFill="1" applyBorder="1" applyAlignment="1">
      <alignment horizontal="right"/>
      <protection/>
    </xf>
    <xf numFmtId="0" fontId="11" fillId="0" borderId="0" xfId="62" applyFont="1" applyBorder="1" applyAlignment="1" applyProtection="1" quotePrefix="1">
      <alignment horizontal="left"/>
      <protection/>
    </xf>
    <xf numFmtId="3" fontId="11" fillId="0" borderId="0" xfId="62" applyNumberFormat="1" applyFont="1" applyBorder="1" applyAlignment="1" applyProtection="1">
      <alignment horizontal="right"/>
      <protection/>
    </xf>
    <xf numFmtId="0" fontId="15" fillId="0" borderId="0" xfId="59" applyFont="1" applyAlignment="1">
      <alignment horizontal="left"/>
      <protection/>
    </xf>
    <xf numFmtId="2" fontId="9" fillId="0" borderId="0" xfId="62" applyNumberFormat="1" applyFont="1" applyBorder="1">
      <alignment/>
      <protection/>
    </xf>
    <xf numFmtId="0" fontId="14" fillId="0" borderId="0" xfId="59" applyFont="1" applyAlignment="1">
      <alignment horizontal="left"/>
      <protection/>
    </xf>
    <xf numFmtId="0" fontId="9" fillId="0" borderId="0" xfId="72" applyFont="1" applyFill="1" applyAlignment="1">
      <alignment horizontal="left"/>
      <protection/>
    </xf>
    <xf numFmtId="0" fontId="6" fillId="0" borderId="0" xfId="64" applyFill="1">
      <alignment/>
      <protection/>
    </xf>
    <xf numFmtId="0" fontId="11" fillId="0" borderId="0" xfId="64" applyFont="1" applyFill="1">
      <alignment/>
      <protection/>
    </xf>
    <xf numFmtId="0" fontId="9" fillId="0" borderId="0" xfId="64" applyFont="1" applyFill="1">
      <alignment/>
      <protection/>
    </xf>
    <xf numFmtId="0" fontId="33" fillId="0" borderId="0" xfId="59" applyFont="1" applyFill="1">
      <alignment/>
      <protection/>
    </xf>
    <xf numFmtId="17" fontId="9" fillId="0" borderId="0" xfId="64" applyNumberFormat="1" applyFont="1" applyFill="1" applyBorder="1" applyAlignment="1">
      <alignment horizontal="right" wrapText="1"/>
      <protection/>
    </xf>
    <xf numFmtId="0" fontId="8" fillId="0" borderId="0" xfId="59" applyFont="1" applyFill="1">
      <alignment/>
      <protection/>
    </xf>
    <xf numFmtId="17" fontId="9" fillId="0" borderId="10" xfId="64" applyNumberFormat="1" applyFont="1" applyFill="1" applyBorder="1" applyAlignment="1">
      <alignment horizontal="right" wrapText="1"/>
      <protection/>
    </xf>
    <xf numFmtId="1" fontId="9" fillId="0" borderId="10" xfId="62" applyNumberFormat="1" applyFont="1" applyFill="1" applyBorder="1" applyAlignment="1" applyProtection="1">
      <alignment horizontal="right" wrapText="1"/>
      <protection/>
    </xf>
    <xf numFmtId="17" fontId="11" fillId="0" borderId="0" xfId="64" applyNumberFormat="1" applyFont="1" applyFill="1" applyBorder="1" applyAlignment="1" quotePrefix="1">
      <alignment horizontal="right"/>
      <protection/>
    </xf>
    <xf numFmtId="0" fontId="9" fillId="0" borderId="0" xfId="64" applyFont="1" applyFill="1" applyBorder="1">
      <alignment/>
      <protection/>
    </xf>
    <xf numFmtId="3" fontId="11" fillId="0" borderId="0" xfId="64" applyNumberFormat="1" applyFont="1" applyFill="1">
      <alignment/>
      <protection/>
    </xf>
    <xf numFmtId="3" fontId="9" fillId="0" borderId="0" xfId="64" applyNumberFormat="1" applyFont="1" applyFill="1">
      <alignment/>
      <protection/>
    </xf>
    <xf numFmtId="3" fontId="11" fillId="0" borderId="0" xfId="64" applyNumberFormat="1" applyFont="1" applyFill="1" applyBorder="1">
      <alignment/>
      <protection/>
    </xf>
    <xf numFmtId="0" fontId="9" fillId="0" borderId="10" xfId="64" applyFont="1" applyFill="1" applyBorder="1">
      <alignment/>
      <protection/>
    </xf>
    <xf numFmtId="3" fontId="6" fillId="0" borderId="0" xfId="64" applyNumberFormat="1" applyFill="1">
      <alignment/>
      <protection/>
    </xf>
    <xf numFmtId="0" fontId="6" fillId="0" borderId="0" xfId="64" applyFont="1" applyFill="1">
      <alignment/>
      <protection/>
    </xf>
    <xf numFmtId="0" fontId="12" fillId="0" borderId="0" xfId="65" applyFont="1">
      <alignment/>
      <protection/>
    </xf>
    <xf numFmtId="0" fontId="12" fillId="0" borderId="0" xfId="65" applyFont="1" applyFill="1">
      <alignment/>
      <protection/>
    </xf>
    <xf numFmtId="0" fontId="13" fillId="0" borderId="0" xfId="65" applyFont="1" applyFill="1">
      <alignment/>
      <protection/>
    </xf>
    <xf numFmtId="0" fontId="13" fillId="0" borderId="0" xfId="65" applyFont="1">
      <alignment/>
      <protection/>
    </xf>
    <xf numFmtId="3" fontId="14" fillId="0" borderId="0" xfId="63" applyNumberFormat="1" applyFont="1" applyFill="1" applyAlignment="1">
      <alignment wrapText="1"/>
      <protection/>
    </xf>
    <xf numFmtId="3" fontId="14" fillId="0" borderId="0" xfId="63" applyNumberFormat="1" applyFont="1" applyFill="1" applyAlignment="1">
      <alignment horizontal="left" wrapText="1" indent="1"/>
      <protection/>
    </xf>
    <xf numFmtId="3" fontId="14" fillId="0" borderId="10" xfId="63" applyNumberFormat="1" applyFont="1" applyFill="1" applyBorder="1" applyAlignment="1">
      <alignment horizontal="left" wrapText="1" indent="1"/>
      <protection/>
    </xf>
    <xf numFmtId="0" fontId="14" fillId="0" borderId="10" xfId="63" applyFont="1" applyFill="1" applyBorder="1">
      <alignment/>
      <protection/>
    </xf>
    <xf numFmtId="0" fontId="11" fillId="0" borderId="10" xfId="0" applyFont="1" applyFill="1" applyBorder="1" applyAlignment="1" quotePrefix="1">
      <alignment horizontal="right"/>
    </xf>
    <xf numFmtId="0" fontId="13" fillId="0" borderId="10" xfId="65" applyFont="1" applyBorder="1">
      <alignment/>
      <protection/>
    </xf>
    <xf numFmtId="0" fontId="12" fillId="0" borderId="0" xfId="66" applyFont="1" applyBorder="1">
      <alignment/>
      <protection/>
    </xf>
    <xf numFmtId="0" fontId="9" fillId="0" borderId="14" xfId="65" applyFont="1" applyFill="1" applyBorder="1">
      <alignment/>
      <protection/>
    </xf>
    <xf numFmtId="0" fontId="11" fillId="0" borderId="14" xfId="65" applyFont="1" applyFill="1" applyBorder="1">
      <alignment/>
      <protection/>
    </xf>
    <xf numFmtId="0" fontId="11" fillId="0" borderId="15" xfId="65" applyFont="1" applyFill="1" applyBorder="1" applyAlignment="1">
      <alignment horizontal="right" wrapText="1"/>
      <protection/>
    </xf>
    <xf numFmtId="0" fontId="11" fillId="0" borderId="10" xfId="65" applyFont="1" applyFill="1" applyBorder="1" applyAlignment="1">
      <alignment horizontal="right" wrapText="1"/>
      <protection/>
    </xf>
    <xf numFmtId="175" fontId="9" fillId="0" borderId="10" xfId="67" applyNumberFormat="1" applyFont="1" applyFill="1" applyBorder="1">
      <alignment/>
      <protection/>
    </xf>
    <xf numFmtId="3" fontId="9" fillId="0" borderId="0" xfId="58" applyNumberFormat="1" applyFont="1" applyFill="1" applyBorder="1" applyAlignment="1">
      <alignment horizontal="left"/>
      <protection/>
    </xf>
    <xf numFmtId="3" fontId="11" fillId="0" borderId="0" xfId="58" applyNumberFormat="1" applyFont="1" applyFill="1" applyBorder="1" applyAlignment="1" quotePrefix="1">
      <alignment horizontal="right"/>
      <protection/>
    </xf>
    <xf numFmtId="0" fontId="11" fillId="0" borderId="0" xfId="58" applyFont="1" applyFill="1" applyBorder="1" applyAlignment="1">
      <alignment wrapText="1"/>
      <protection/>
    </xf>
    <xf numFmtId="0" fontId="8" fillId="0" borderId="0" xfId="58" applyFont="1" applyFill="1">
      <alignment/>
      <protection/>
    </xf>
    <xf numFmtId="0" fontId="9" fillId="0" borderId="0" xfId="58" applyFont="1" applyFill="1" applyBorder="1" applyAlignment="1" quotePrefix="1">
      <alignment horizontal="left"/>
      <protection/>
    </xf>
    <xf numFmtId="0" fontId="10" fillId="0" borderId="0" xfId="58" applyFont="1" applyFill="1">
      <alignment/>
      <protection/>
    </xf>
    <xf numFmtId="0" fontId="9" fillId="0" borderId="0" xfId="71" applyFont="1" applyFill="1" applyAlignment="1">
      <alignment horizontal="left"/>
      <protection/>
    </xf>
    <xf numFmtId="3" fontId="9" fillId="0" borderId="0" xfId="0" applyNumberFormat="1" applyFont="1" applyFill="1" applyAlignment="1">
      <alignment/>
    </xf>
    <xf numFmtId="0" fontId="9" fillId="0" borderId="0" xfId="71" applyFont="1" applyFill="1" applyBorder="1">
      <alignment/>
      <protection/>
    </xf>
    <xf numFmtId="0" fontId="9" fillId="0" borderId="0" xfId="71" applyFont="1" applyFill="1" applyAlignment="1">
      <alignment horizontal="right"/>
      <protection/>
    </xf>
    <xf numFmtId="0" fontId="9" fillId="0" borderId="0" xfId="66" applyFont="1" applyBorder="1" applyAlignment="1">
      <alignment horizontal="left" indent="1"/>
      <protection/>
    </xf>
    <xf numFmtId="3" fontId="9" fillId="0" borderId="14" xfId="65" applyNumberFormat="1" applyFont="1" applyFill="1" applyBorder="1">
      <alignment/>
      <protection/>
    </xf>
    <xf numFmtId="3" fontId="9" fillId="0" borderId="0" xfId="69" applyNumberFormat="1" applyFont="1" applyFill="1">
      <alignment/>
      <protection/>
    </xf>
    <xf numFmtId="175" fontId="9" fillId="0" borderId="14" xfId="69" applyNumberFormat="1" applyFont="1" applyFill="1" applyBorder="1">
      <alignment/>
      <protection/>
    </xf>
    <xf numFmtId="3" fontId="9" fillId="0" borderId="0" xfId="69" applyNumberFormat="1" applyFont="1" applyFill="1" applyBorder="1">
      <alignment/>
      <protection/>
    </xf>
    <xf numFmtId="3" fontId="9" fillId="0" borderId="15" xfId="65" applyNumberFormat="1" applyFont="1" applyFill="1" applyBorder="1">
      <alignment/>
      <protection/>
    </xf>
    <xf numFmtId="3" fontId="9" fillId="0" borderId="10" xfId="69" applyNumberFormat="1" applyFont="1" applyFill="1" applyBorder="1">
      <alignment/>
      <protection/>
    </xf>
    <xf numFmtId="175" fontId="9" fillId="0" borderId="15" xfId="69" applyNumberFormat="1" applyFont="1" applyFill="1" applyBorder="1">
      <alignment/>
      <protection/>
    </xf>
    <xf numFmtId="0" fontId="11" fillId="0" borderId="0" xfId="67" applyFont="1" applyFill="1" applyAlignment="1" quotePrefix="1">
      <alignment horizontal="left"/>
      <protection/>
    </xf>
    <xf numFmtId="0" fontId="11" fillId="0" borderId="10" xfId="67" applyFont="1" applyFill="1" applyBorder="1" applyAlignment="1">
      <alignment horizontal="right"/>
      <protection/>
    </xf>
    <xf numFmtId="3" fontId="11" fillId="0" borderId="0" xfId="67" applyNumberFormat="1" applyFont="1" applyFill="1">
      <alignment/>
      <protection/>
    </xf>
    <xf numFmtId="0" fontId="9" fillId="0" borderId="10" xfId="67" applyFont="1" applyFill="1" applyBorder="1">
      <alignment/>
      <protection/>
    </xf>
    <xf numFmtId="175" fontId="9" fillId="0" borderId="0" xfId="69" applyNumberFormat="1" applyFont="1" applyFill="1">
      <alignment/>
      <protection/>
    </xf>
    <xf numFmtId="174" fontId="9" fillId="0" borderId="0" xfId="67" applyNumberFormat="1" applyFont="1" applyFill="1">
      <alignment/>
      <protection/>
    </xf>
    <xf numFmtId="0" fontId="34" fillId="0" borderId="0" xfId="64" applyFont="1" applyFill="1">
      <alignment/>
      <protection/>
    </xf>
    <xf numFmtId="3" fontId="34" fillId="0" borderId="0" xfId="64" applyNumberFormat="1" applyFont="1" applyFill="1">
      <alignment/>
      <protection/>
    </xf>
    <xf numFmtId="0" fontId="0" fillId="0" borderId="0" xfId="0" applyFill="1" applyAlignment="1">
      <alignment vertical="center"/>
    </xf>
    <xf numFmtId="0" fontId="9" fillId="0" borderId="0" xfId="74" applyFill="1" applyBorder="1">
      <alignment/>
      <protection/>
    </xf>
    <xf numFmtId="0" fontId="8" fillId="0" borderId="0" xfId="71" applyFont="1" applyFill="1" applyBorder="1">
      <alignment/>
      <protection/>
    </xf>
    <xf numFmtId="0" fontId="11" fillId="0" borderId="10" xfId="71" applyFont="1" applyFill="1" applyBorder="1" applyAlignment="1" quotePrefix="1">
      <alignment horizontal="right"/>
      <protection/>
    </xf>
    <xf numFmtId="3" fontId="9" fillId="0" borderId="0" xfId="71" applyNumberFormat="1" applyFont="1">
      <alignment/>
      <protection/>
    </xf>
    <xf numFmtId="0" fontId="9" fillId="0" borderId="0" xfId="68" applyFont="1" applyFill="1">
      <alignment/>
      <protection/>
    </xf>
    <xf numFmtId="17" fontId="11" fillId="0" borderId="10" xfId="67" applyNumberFormat="1" applyFont="1" applyFill="1" applyBorder="1" applyAlignment="1" quotePrefix="1">
      <alignment horizontal="right"/>
      <protection/>
    </xf>
    <xf numFmtId="0" fontId="11" fillId="0" borderId="0" xfId="0" applyFont="1" applyFill="1" applyAlignment="1">
      <alignment/>
    </xf>
    <xf numFmtId="173" fontId="9" fillId="0" borderId="0" xfId="0" applyNumberFormat="1" applyFont="1" applyFill="1" applyAlignment="1">
      <alignment/>
    </xf>
    <xf numFmtId="3" fontId="14" fillId="0" borderId="0" xfId="69" applyNumberFormat="1" applyFont="1" applyFill="1">
      <alignment/>
      <protection/>
    </xf>
    <xf numFmtId="3" fontId="14" fillId="0" borderId="0" xfId="69" applyNumberFormat="1" applyFont="1" applyFill="1" applyBorder="1">
      <alignment/>
      <protection/>
    </xf>
    <xf numFmtId="3" fontId="14" fillId="0" borderId="16" xfId="69" applyNumberFormat="1" applyFont="1" applyFill="1" applyBorder="1">
      <alignment/>
      <protection/>
    </xf>
    <xf numFmtId="3" fontId="14" fillId="0" borderId="10" xfId="69" applyNumberFormat="1" applyFont="1" applyFill="1" applyBorder="1">
      <alignment/>
      <protection/>
    </xf>
    <xf numFmtId="3" fontId="14" fillId="0" borderId="0" xfId="65" applyNumberFormat="1" applyFont="1" applyFill="1">
      <alignment/>
      <protection/>
    </xf>
    <xf numFmtId="3" fontId="14" fillId="0" borderId="0" xfId="67" applyNumberFormat="1" applyFont="1" applyFill="1">
      <alignment/>
      <protection/>
    </xf>
    <xf numFmtId="3" fontId="14" fillId="0" borderId="0" xfId="67" applyNumberFormat="1" applyFont="1" applyFill="1" applyBorder="1">
      <alignment/>
      <protection/>
    </xf>
    <xf numFmtId="3" fontId="14" fillId="0" borderId="10" xfId="67" applyNumberFormat="1" applyFont="1" applyFill="1" applyBorder="1">
      <alignment/>
      <protection/>
    </xf>
    <xf numFmtId="3" fontId="9" fillId="0" borderId="0" xfId="64" applyNumberFormat="1" applyFont="1" applyFill="1" applyAlignment="1">
      <alignment/>
      <protection/>
    </xf>
    <xf numFmtId="0" fontId="6" fillId="0" borderId="0" xfId="64" applyFill="1" applyAlignment="1">
      <alignment/>
      <protection/>
    </xf>
    <xf numFmtId="0" fontId="11" fillId="0" borderId="0" xfId="58" applyFont="1" applyFill="1" applyAlignment="1">
      <alignment horizontal="right" wrapText="1"/>
      <protection/>
    </xf>
    <xf numFmtId="175" fontId="11" fillId="0" borderId="10" xfId="61" applyNumberFormat="1" applyFont="1" applyFill="1" applyBorder="1" applyAlignment="1" applyProtection="1">
      <alignment horizontal="right"/>
      <protection/>
    </xf>
    <xf numFmtId="3" fontId="14" fillId="0" borderId="0" xfId="59" applyNumberFormat="1" applyFont="1" applyFill="1">
      <alignment/>
      <protection/>
    </xf>
    <xf numFmtId="3" fontId="14" fillId="0" borderId="10" xfId="63" applyNumberFormat="1" applyFont="1" applyFill="1" applyBorder="1">
      <alignment/>
      <protection/>
    </xf>
    <xf numFmtId="0" fontId="35" fillId="0" borderId="0" xfId="67" applyFont="1" applyFill="1">
      <alignment/>
      <protection/>
    </xf>
    <xf numFmtId="0" fontId="8" fillId="0" borderId="0" xfId="67" applyFont="1" applyFill="1">
      <alignment/>
      <protection/>
    </xf>
    <xf numFmtId="3" fontId="9" fillId="0" borderId="10" xfId="67" applyNumberFormat="1" applyFont="1" applyBorder="1">
      <alignment/>
      <protection/>
    </xf>
    <xf numFmtId="3" fontId="9" fillId="0" borderId="0" xfId="69" applyNumberFormat="1" applyFont="1">
      <alignment/>
      <protection/>
    </xf>
    <xf numFmtId="3" fontId="13" fillId="0" borderId="0" xfId="65" applyNumberFormat="1" applyFont="1" applyFill="1">
      <alignment/>
      <protection/>
    </xf>
    <xf numFmtId="3" fontId="36" fillId="0" borderId="0" xfId="0" applyNumberFormat="1" applyFont="1" applyFill="1" applyAlignment="1">
      <alignment/>
    </xf>
    <xf numFmtId="3" fontId="36" fillId="0" borderId="0" xfId="0" applyNumberFormat="1" applyFont="1" applyAlignment="1">
      <alignment/>
    </xf>
    <xf numFmtId="0" fontId="36" fillId="0" borderId="0" xfId="0" applyFont="1" applyAlignment="1">
      <alignment/>
    </xf>
    <xf numFmtId="173" fontId="13" fillId="0" borderId="0" xfId="71" applyNumberFormat="1" applyFont="1">
      <alignment/>
      <protection/>
    </xf>
    <xf numFmtId="6" fontId="9" fillId="0" borderId="0" xfId="68" applyNumberFormat="1" applyFont="1" applyFill="1" applyBorder="1" applyAlignment="1">
      <alignment horizontal="left"/>
      <protection/>
    </xf>
    <xf numFmtId="0" fontId="9" fillId="0" borderId="0" xfId="69" applyFont="1" applyBorder="1">
      <alignment/>
      <protection/>
    </xf>
    <xf numFmtId="0" fontId="9" fillId="0" borderId="0" xfId="64" applyFont="1" applyFill="1" applyAlignment="1">
      <alignment wrapText="1"/>
      <protection/>
    </xf>
    <xf numFmtId="0" fontId="0" fillId="0" borderId="0" xfId="0" applyFont="1" applyFill="1" applyAlignment="1">
      <alignment/>
    </xf>
    <xf numFmtId="0" fontId="0" fillId="0" borderId="0" xfId="0" applyFont="1" applyAlignment="1">
      <alignment/>
    </xf>
    <xf numFmtId="0" fontId="0" fillId="0" borderId="0" xfId="0" applyFont="1" applyBorder="1" applyAlignment="1">
      <alignment/>
    </xf>
    <xf numFmtId="0" fontId="14" fillId="0" borderId="0" xfId="59" applyFont="1" applyFill="1">
      <alignment/>
      <protection/>
    </xf>
    <xf numFmtId="3" fontId="14" fillId="0" borderId="0" xfId="59" applyNumberFormat="1" applyFont="1" applyFill="1" applyBorder="1" applyAlignment="1">
      <alignment wrapText="1"/>
      <protection/>
    </xf>
    <xf numFmtId="3" fontId="14" fillId="0" borderId="0" xfId="59" applyNumberFormat="1" applyFont="1" applyFill="1" applyAlignment="1">
      <alignment horizontal="left"/>
      <protection/>
    </xf>
    <xf numFmtId="0" fontId="9" fillId="0" borderId="0" xfId="71" applyFont="1" applyFill="1" applyBorder="1" applyAlignment="1">
      <alignment horizontal="right"/>
      <protection/>
    </xf>
    <xf numFmtId="3" fontId="14" fillId="0" borderId="0" xfId="61" applyNumberFormat="1" applyFont="1" applyBorder="1" applyAlignment="1" applyProtection="1">
      <alignment horizontal="left"/>
      <protection/>
    </xf>
    <xf numFmtId="3" fontId="0" fillId="0" borderId="0" xfId="0" applyNumberFormat="1" applyFill="1" applyAlignment="1">
      <alignment/>
    </xf>
    <xf numFmtId="0" fontId="8" fillId="0" borderId="0" xfId="0" applyFont="1" applyFill="1" applyAlignment="1">
      <alignment/>
    </xf>
    <xf numFmtId="173" fontId="9" fillId="0" borderId="0" xfId="0" applyNumberFormat="1" applyFont="1" applyFill="1" applyAlignment="1" quotePrefix="1">
      <alignment horizontal="right"/>
    </xf>
    <xf numFmtId="4" fontId="9" fillId="0" borderId="0" xfId="66" applyNumberFormat="1" applyFont="1" applyFill="1">
      <alignment/>
      <protection/>
    </xf>
    <xf numFmtId="4" fontId="14" fillId="0" borderId="0" xfId="66" applyNumberFormat="1" applyFont="1" applyFill="1">
      <alignment/>
      <protection/>
    </xf>
    <xf numFmtId="4" fontId="15" fillId="0" borderId="0" xfId="66" applyNumberFormat="1" applyFont="1" applyFill="1" applyBorder="1" applyAlignment="1">
      <alignment horizontal="center"/>
      <protection/>
    </xf>
    <xf numFmtId="14" fontId="15" fillId="0" borderId="10" xfId="60" applyNumberFormat="1" applyFont="1" applyFill="1" applyBorder="1" applyAlignment="1" quotePrefix="1">
      <alignment horizontal="right"/>
      <protection/>
    </xf>
    <xf numFmtId="3" fontId="14" fillId="0" borderId="0" xfId="66" applyNumberFormat="1" applyFont="1" applyFill="1">
      <alignment/>
      <protection/>
    </xf>
    <xf numFmtId="3" fontId="14" fillId="0" borderId="10" xfId="66" applyNumberFormat="1" applyFont="1" applyFill="1" applyBorder="1">
      <alignment/>
      <protection/>
    </xf>
    <xf numFmtId="3" fontId="15" fillId="0" borderId="0" xfId="66" applyNumberFormat="1" applyFont="1" applyFill="1">
      <alignment/>
      <protection/>
    </xf>
    <xf numFmtId="3" fontId="14" fillId="0" borderId="0" xfId="66" applyNumberFormat="1" applyFont="1" applyFill="1" applyBorder="1">
      <alignment/>
      <protection/>
    </xf>
    <xf numFmtId="173" fontId="11" fillId="0" borderId="0" xfId="71" applyNumberFormat="1" applyFont="1" applyFill="1" applyBorder="1" applyAlignment="1" quotePrefix="1">
      <alignment horizontal="right"/>
      <protection/>
    </xf>
    <xf numFmtId="2" fontId="9" fillId="0" borderId="0" xfId="71" applyNumberFormat="1" applyFont="1" applyFill="1" applyBorder="1" applyAlignment="1" quotePrefix="1">
      <alignment horizontal="right"/>
      <protection/>
    </xf>
    <xf numFmtId="175" fontId="9" fillId="0" borderId="0" xfId="71" applyNumberFormat="1" applyFont="1" applyFill="1" applyBorder="1" applyAlignment="1">
      <alignment horizontal="right"/>
      <protection/>
    </xf>
    <xf numFmtId="2" fontId="9" fillId="0" borderId="0" xfId="71" applyNumberFormat="1" applyFont="1" applyFill="1" applyBorder="1" applyAlignment="1">
      <alignment horizontal="right"/>
      <protection/>
    </xf>
    <xf numFmtId="173" fontId="9" fillId="0" borderId="0" xfId="71" applyNumberFormat="1" applyFont="1" applyFill="1" applyBorder="1" applyAlignment="1">
      <alignment horizontal="right"/>
      <protection/>
    </xf>
    <xf numFmtId="173" fontId="9" fillId="0" borderId="0" xfId="71" applyNumberFormat="1" applyFont="1" applyFill="1" applyBorder="1" applyAlignment="1" quotePrefix="1">
      <alignment horizontal="right"/>
      <protection/>
    </xf>
    <xf numFmtId="3" fontId="9" fillId="0" borderId="0" xfId="71" applyNumberFormat="1" applyFont="1" applyFill="1" applyBorder="1" applyAlignment="1" quotePrefix="1">
      <alignment horizontal="right"/>
      <protection/>
    </xf>
    <xf numFmtId="0" fontId="11" fillId="0" borderId="0" xfId="65" applyFont="1" applyFill="1" applyBorder="1" applyAlignment="1">
      <alignment horizontal="right"/>
      <protection/>
    </xf>
    <xf numFmtId="175" fontId="9" fillId="0" borderId="0" xfId="65" applyNumberFormat="1" applyFont="1" applyFill="1" applyBorder="1">
      <alignment/>
      <protection/>
    </xf>
    <xf numFmtId="0" fontId="11" fillId="0" borderId="0" xfId="67" applyFont="1" applyFill="1" applyBorder="1">
      <alignment/>
      <protection/>
    </xf>
    <xf numFmtId="0" fontId="11" fillId="0" borderId="0" xfId="67" applyFont="1" applyFill="1" applyBorder="1" applyAlignment="1">
      <alignment horizontal="right"/>
      <protection/>
    </xf>
    <xf numFmtId="3" fontId="11" fillId="0" borderId="0" xfId="67" applyNumberFormat="1" applyFont="1" applyFill="1" applyBorder="1">
      <alignment/>
      <protection/>
    </xf>
    <xf numFmtId="3" fontId="9" fillId="0" borderId="0" xfId="74" applyNumberFormat="1" applyFill="1" applyBorder="1">
      <alignment/>
      <protection/>
    </xf>
    <xf numFmtId="0" fontId="11" fillId="0" borderId="0" xfId="68" applyFont="1" applyFill="1" applyBorder="1" applyAlignment="1" quotePrefix="1">
      <alignment horizontal="right"/>
      <protection/>
    </xf>
    <xf numFmtId="0" fontId="9" fillId="0" borderId="0" xfId="68" applyFont="1" applyFill="1" applyBorder="1" applyAlignment="1">
      <alignment horizontal="right"/>
      <protection/>
    </xf>
    <xf numFmtId="0" fontId="13" fillId="0" borderId="0" xfId="68" applyFont="1" applyFill="1" applyBorder="1" applyAlignment="1">
      <alignment/>
      <protection/>
    </xf>
    <xf numFmtId="3" fontId="9" fillId="0" borderId="0" xfId="68" applyNumberFormat="1" applyFont="1" applyFill="1" applyBorder="1">
      <alignment/>
      <protection/>
    </xf>
    <xf numFmtId="0" fontId="9" fillId="0" borderId="0" xfId="68" applyFont="1" applyFill="1" applyBorder="1" applyAlignment="1">
      <alignment/>
      <protection/>
    </xf>
    <xf numFmtId="0" fontId="9" fillId="0" borderId="0" xfId="68" applyFill="1" applyBorder="1">
      <alignment/>
      <protection/>
    </xf>
    <xf numFmtId="3" fontId="9" fillId="0" borderId="0" xfId="68" applyNumberFormat="1" applyFont="1" applyFill="1" applyBorder="1">
      <alignment/>
      <protection/>
    </xf>
    <xf numFmtId="3" fontId="37" fillId="0" borderId="0" xfId="59" applyNumberFormat="1" applyFont="1" applyFill="1" applyBorder="1">
      <alignment/>
      <protection/>
    </xf>
    <xf numFmtId="3" fontId="38" fillId="0" borderId="0" xfId="59" applyNumberFormat="1" applyFont="1" applyFill="1">
      <alignment/>
      <protection/>
    </xf>
    <xf numFmtId="3" fontId="38" fillId="0" borderId="0" xfId="59" applyNumberFormat="1" applyFont="1" applyFill="1" applyBorder="1">
      <alignment/>
      <protection/>
    </xf>
    <xf numFmtId="0" fontId="38" fillId="0" borderId="0" xfId="59" applyFont="1" applyFill="1" applyBorder="1">
      <alignment/>
      <protection/>
    </xf>
    <xf numFmtId="0" fontId="38" fillId="0" borderId="0" xfId="59" applyFont="1" applyBorder="1">
      <alignment/>
      <protection/>
    </xf>
    <xf numFmtId="3" fontId="38" fillId="0" borderId="0" xfId="59" applyNumberFormat="1" applyFont="1" applyBorder="1">
      <alignment/>
      <protection/>
    </xf>
    <xf numFmtId="0" fontId="38" fillId="0" borderId="0" xfId="59" applyFont="1">
      <alignment/>
      <protection/>
    </xf>
    <xf numFmtId="3" fontId="11" fillId="0" borderId="0" xfId="59" applyNumberFormat="1" applyFont="1" applyFill="1" applyBorder="1" applyAlignment="1">
      <alignment horizontal="right"/>
      <protection/>
    </xf>
    <xf numFmtId="3" fontId="9" fillId="0" borderId="0" xfId="59" applyNumberFormat="1" applyFont="1" applyFill="1" applyBorder="1" applyAlignment="1">
      <alignment horizontal="right"/>
      <protection/>
    </xf>
    <xf numFmtId="3" fontId="9" fillId="0" borderId="13" xfId="59" applyNumberFormat="1" applyFont="1" applyFill="1" applyBorder="1" applyAlignment="1">
      <alignment horizontal="right"/>
      <protection/>
    </xf>
    <xf numFmtId="3" fontId="11" fillId="0" borderId="0" xfId="59" applyNumberFormat="1" applyFont="1" applyFill="1" applyAlignment="1">
      <alignment horizontal="right"/>
      <protection/>
    </xf>
    <xf numFmtId="0" fontId="9" fillId="0" borderId="0" xfId="71" applyFont="1" applyFill="1" applyAlignment="1" quotePrefix="1">
      <alignment horizontal="left"/>
      <protection/>
    </xf>
    <xf numFmtId="3" fontId="9" fillId="0" borderId="0" xfId="71" applyNumberFormat="1" applyFont="1" applyFill="1" applyAlignment="1">
      <alignment horizontal="left"/>
      <protection/>
    </xf>
    <xf numFmtId="0" fontId="13" fillId="0" borderId="0" xfId="71" applyFont="1" applyFill="1" applyAlignment="1">
      <alignment horizontal="left"/>
      <protection/>
    </xf>
    <xf numFmtId="3" fontId="13" fillId="0" borderId="0" xfId="71" applyNumberFormat="1" applyFont="1" applyFill="1" applyAlignment="1" quotePrefix="1">
      <alignment horizontal="right"/>
      <protection/>
    </xf>
    <xf numFmtId="3" fontId="13" fillId="0" borderId="0" xfId="71" applyNumberFormat="1" applyFont="1" applyFill="1" applyAlignment="1">
      <alignment horizontal="left"/>
      <protection/>
    </xf>
    <xf numFmtId="3" fontId="39" fillId="0" borderId="0" xfId="0" applyNumberFormat="1" applyFont="1" applyAlignment="1">
      <alignment/>
    </xf>
    <xf numFmtId="3" fontId="0" fillId="0" borderId="0" xfId="71" applyNumberFormat="1">
      <alignment/>
      <protection/>
    </xf>
    <xf numFmtId="3" fontId="13" fillId="0" borderId="0" xfId="65" applyNumberFormat="1" applyFont="1" applyFill="1" applyBorder="1">
      <alignment/>
      <protection/>
    </xf>
    <xf numFmtId="3" fontId="11" fillId="0" borderId="0" xfId="67" applyNumberFormat="1" applyFont="1">
      <alignment/>
      <protection/>
    </xf>
    <xf numFmtId="175" fontId="9" fillId="0" borderId="0" xfId="71" applyNumberFormat="1" applyFont="1" applyFill="1">
      <alignment/>
      <protection/>
    </xf>
    <xf numFmtId="0" fontId="9" fillId="0" borderId="0" xfId="0" applyFont="1" applyAlignment="1">
      <alignment vertical="top" wrapText="1"/>
    </xf>
    <xf numFmtId="0" fontId="9" fillId="0" borderId="0" xfId="0" applyFont="1" applyAlignment="1">
      <alignment horizontal="right" vertical="top" wrapText="1"/>
    </xf>
    <xf numFmtId="0" fontId="11" fillId="0" borderId="10" xfId="68" applyFont="1" applyFill="1" applyBorder="1" applyAlignment="1">
      <alignment horizontal="right"/>
      <protection/>
    </xf>
    <xf numFmtId="0" fontId="13" fillId="0" borderId="10" xfId="65" applyFont="1" applyFill="1" applyBorder="1">
      <alignment/>
      <protection/>
    </xf>
    <xf numFmtId="0" fontId="15" fillId="0" borderId="0" xfId="67" applyFont="1" applyFill="1">
      <alignment/>
      <protection/>
    </xf>
    <xf numFmtId="0" fontId="14" fillId="0" borderId="0" xfId="67" applyFont="1" applyFill="1">
      <alignment/>
      <protection/>
    </xf>
    <xf numFmtId="0" fontId="15" fillId="0" borderId="10" xfId="67" applyFont="1" applyFill="1" applyBorder="1" applyAlignment="1">
      <alignment horizontal="right"/>
      <protection/>
    </xf>
    <xf numFmtId="3" fontId="9" fillId="0" borderId="0" xfId="0" applyNumberFormat="1" applyFont="1" applyAlignment="1">
      <alignment horizontal="right" wrapText="1"/>
    </xf>
    <xf numFmtId="0" fontId="9" fillId="0" borderId="0" xfId="0" applyFont="1" applyAlignment="1">
      <alignment horizontal="right" wrapText="1"/>
    </xf>
    <xf numFmtId="3" fontId="15" fillId="0" borderId="0" xfId="58" applyNumberFormat="1" applyFont="1" applyFill="1" applyBorder="1">
      <alignment/>
      <protection/>
    </xf>
    <xf numFmtId="3" fontId="14" fillId="0" borderId="0" xfId="58" applyNumberFormat="1" applyFont="1" applyFill="1" applyBorder="1">
      <alignment/>
      <protection/>
    </xf>
    <xf numFmtId="3" fontId="14" fillId="0" borderId="10" xfId="58" applyNumberFormat="1" applyFont="1" applyFill="1" applyBorder="1">
      <alignment/>
      <protection/>
    </xf>
    <xf numFmtId="3" fontId="14" fillId="0" borderId="0" xfId="58" applyNumberFormat="1" applyFont="1" applyFill="1" applyAlignment="1">
      <alignment horizontal="right"/>
      <protection/>
    </xf>
    <xf numFmtId="3" fontId="9" fillId="0" borderId="0" xfId="58" applyNumberFormat="1" applyFont="1" applyFill="1" applyBorder="1" applyAlignment="1" quotePrefix="1">
      <alignment horizontal="left"/>
      <protection/>
    </xf>
    <xf numFmtId="3" fontId="11" fillId="0" borderId="0" xfId="58" applyNumberFormat="1" applyFont="1" applyFill="1" applyBorder="1" applyAlignment="1">
      <alignment horizontal="left"/>
      <protection/>
    </xf>
    <xf numFmtId="0" fontId="9" fillId="0" borderId="0" xfId="59" applyFont="1" applyFill="1" applyBorder="1" applyAlignment="1">
      <alignment horizontal="right"/>
      <protection/>
    </xf>
    <xf numFmtId="0" fontId="13" fillId="0" borderId="0" xfId="58" applyFont="1">
      <alignment/>
      <protection/>
    </xf>
    <xf numFmtId="3" fontId="14" fillId="0" borderId="0" xfId="65" applyNumberFormat="1" applyFont="1" applyFill="1" applyBorder="1">
      <alignment/>
      <protection/>
    </xf>
    <xf numFmtId="0" fontId="11" fillId="0" borderId="0" xfId="65" applyFont="1" applyFill="1" applyBorder="1">
      <alignment/>
      <protection/>
    </xf>
    <xf numFmtId="0" fontId="11" fillId="0" borderId="0" xfId="65" applyFont="1" applyFill="1" applyBorder="1" applyAlignment="1">
      <alignment horizontal="right" wrapText="1"/>
      <protection/>
    </xf>
    <xf numFmtId="175" fontId="9" fillId="0" borderId="0" xfId="69" applyNumberFormat="1" applyFont="1" applyFill="1" applyBorder="1">
      <alignment/>
      <protection/>
    </xf>
    <xf numFmtId="3" fontId="9" fillId="0" borderId="0" xfId="65" applyNumberFormat="1" applyFont="1" applyBorder="1">
      <alignment/>
      <protection/>
    </xf>
    <xf numFmtId="6" fontId="11" fillId="0" borderId="0" xfId="67" applyNumberFormat="1" applyFont="1" applyFill="1" applyBorder="1" applyAlignment="1" quotePrefix="1">
      <alignment horizontal="right"/>
      <protection/>
    </xf>
    <xf numFmtId="175" fontId="9" fillId="0" borderId="0" xfId="67" applyNumberFormat="1" applyFont="1" applyFill="1" applyBorder="1">
      <alignment/>
      <protection/>
    </xf>
    <xf numFmtId="3" fontId="9" fillId="0" borderId="0" xfId="67" applyNumberFormat="1" applyFont="1" applyFill="1" applyBorder="1" applyAlignment="1" quotePrefix="1">
      <alignment horizontal="right"/>
      <protection/>
    </xf>
    <xf numFmtId="6" fontId="11" fillId="0" borderId="10" xfId="67" applyNumberFormat="1" applyFont="1" applyFill="1" applyBorder="1" applyAlignment="1" quotePrefix="1">
      <alignment horizontal="center"/>
      <protection/>
    </xf>
    <xf numFmtId="3" fontId="9" fillId="0" borderId="10" xfId="0" applyNumberFormat="1" applyFont="1" applyBorder="1" applyAlignment="1">
      <alignment horizontal="right" wrapText="1"/>
    </xf>
    <xf numFmtId="6" fontId="11" fillId="0" borderId="10" xfId="68" applyNumberFormat="1" applyFont="1" applyBorder="1" applyAlignment="1">
      <alignment horizontal="right"/>
      <protection/>
    </xf>
    <xf numFmtId="3" fontId="13" fillId="0" borderId="0" xfId="58" applyNumberFormat="1" applyFont="1" applyFill="1">
      <alignment/>
      <protection/>
    </xf>
    <xf numFmtId="0" fontId="13" fillId="0" borderId="0" xfId="64" applyFont="1" applyFill="1">
      <alignment/>
      <protection/>
    </xf>
    <xf numFmtId="0" fontId="9" fillId="0" borderId="10" xfId="0" applyFont="1" applyFill="1" applyBorder="1" applyAlignment="1">
      <alignment/>
    </xf>
    <xf numFmtId="173" fontId="9" fillId="0" borderId="10" xfId="0" applyNumberFormat="1" applyFont="1" applyFill="1" applyBorder="1" applyAlignment="1">
      <alignment/>
    </xf>
    <xf numFmtId="3" fontId="12" fillId="0" borderId="0" xfId="64" applyNumberFormat="1" applyFont="1" applyFill="1" applyBorder="1">
      <alignment/>
      <protection/>
    </xf>
    <xf numFmtId="3" fontId="11" fillId="0" borderId="0" xfId="61" applyNumberFormat="1" applyFont="1" applyBorder="1" applyAlignment="1" applyProtection="1" quotePrefix="1">
      <alignment horizontal="left"/>
      <protection/>
    </xf>
    <xf numFmtId="3" fontId="9" fillId="0" borderId="10" xfId="63" applyNumberFormat="1" applyFont="1" applyFill="1" applyBorder="1">
      <alignment/>
      <protection/>
    </xf>
    <xf numFmtId="3" fontId="9" fillId="0" borderId="0" xfId="59" applyNumberFormat="1" applyFont="1" applyFill="1" applyBorder="1" applyAlignment="1">
      <alignment wrapText="1"/>
      <protection/>
    </xf>
    <xf numFmtId="3" fontId="9" fillId="0" borderId="0" xfId="59" applyNumberFormat="1" applyFont="1" applyFill="1" applyAlignment="1">
      <alignment horizontal="left"/>
      <protection/>
    </xf>
    <xf numFmtId="0" fontId="11" fillId="0" borderId="0" xfId="0" applyFont="1" applyFill="1" applyAlignment="1">
      <alignment horizontal="right" vertical="top" wrapText="1"/>
    </xf>
    <xf numFmtId="3" fontId="9" fillId="0" borderId="0" xfId="0" applyNumberFormat="1" applyFont="1" applyFill="1" applyAlignment="1">
      <alignment horizontal="right" wrapText="1"/>
    </xf>
    <xf numFmtId="3" fontId="9" fillId="0" borderId="10" xfId="0" applyNumberFormat="1" applyFont="1" applyFill="1" applyBorder="1" applyAlignment="1">
      <alignment horizontal="right" wrapText="1"/>
    </xf>
    <xf numFmtId="0" fontId="9" fillId="0" borderId="0" xfId="0" applyFont="1" applyFill="1" applyAlignment="1">
      <alignment horizontal="right" wrapText="1"/>
    </xf>
    <xf numFmtId="3" fontId="9" fillId="0" borderId="0" xfId="68" applyNumberFormat="1" applyFont="1" applyFill="1" applyAlignment="1">
      <alignment horizontal="right"/>
      <protection/>
    </xf>
    <xf numFmtId="3" fontId="9" fillId="0" borderId="0" xfId="68" applyNumberFormat="1" applyFont="1" applyAlignment="1">
      <alignment horizontal="right"/>
      <protection/>
    </xf>
    <xf numFmtId="3" fontId="9" fillId="0" borderId="0" xfId="68" applyNumberFormat="1" applyFont="1" applyAlignment="1">
      <alignment horizontal="left" indent="1"/>
      <protection/>
    </xf>
    <xf numFmtId="3" fontId="9" fillId="0" borderId="0" xfId="68" applyNumberFormat="1" applyFont="1">
      <alignment/>
      <protection/>
    </xf>
    <xf numFmtId="0" fontId="6" fillId="0" borderId="0" xfId="64" applyFont="1" applyFill="1" applyBorder="1">
      <alignment/>
      <protection/>
    </xf>
    <xf numFmtId="3" fontId="6" fillId="0" borderId="0" xfId="64" applyNumberFormat="1" applyFont="1" applyFill="1">
      <alignment/>
      <protection/>
    </xf>
    <xf numFmtId="3" fontId="9" fillId="0" borderId="0" xfId="68" applyNumberFormat="1">
      <alignment/>
      <protection/>
    </xf>
    <xf numFmtId="3" fontId="9" fillId="0" borderId="10" xfId="68" applyNumberFormat="1" applyBorder="1">
      <alignment/>
      <protection/>
    </xf>
    <xf numFmtId="3" fontId="9" fillId="0" borderId="0" xfId="68" applyNumberFormat="1" applyFont="1">
      <alignment/>
      <protection/>
    </xf>
    <xf numFmtId="3" fontId="9" fillId="0" borderId="0" xfId="0" applyNumberFormat="1" applyFont="1" applyAlignment="1">
      <alignment vertical="top" wrapText="1"/>
    </xf>
    <xf numFmtId="3" fontId="9" fillId="0" borderId="10" xfId="0" applyNumberFormat="1" applyFont="1" applyBorder="1" applyAlignment="1">
      <alignment vertical="top" wrapText="1"/>
    </xf>
    <xf numFmtId="0" fontId="9" fillId="0" borderId="0" xfId="68" applyFont="1" applyAlignment="1">
      <alignment wrapText="1"/>
      <protection/>
    </xf>
    <xf numFmtId="0" fontId="0" fillId="0" borderId="0" xfId="0" applyAlignment="1">
      <alignment/>
    </xf>
    <xf numFmtId="0" fontId="9" fillId="0" borderId="10" xfId="61" applyFont="1" applyBorder="1" applyAlignment="1" applyProtection="1">
      <alignment horizontal="left"/>
      <protection/>
    </xf>
    <xf numFmtId="0" fontId="9" fillId="0" borderId="0" xfId="61" applyFont="1" applyAlignment="1" applyProtection="1">
      <alignment horizontal="left"/>
      <protection/>
    </xf>
    <xf numFmtId="0" fontId="11" fillId="0" borderId="0" xfId="61" applyFont="1" applyAlignment="1" applyProtection="1">
      <alignment horizontal="left"/>
      <protection/>
    </xf>
    <xf numFmtId="0" fontId="14" fillId="0" borderId="10" xfId="62" applyFont="1" applyBorder="1" applyAlignment="1" applyProtection="1">
      <alignment horizontal="left"/>
      <protection/>
    </xf>
    <xf numFmtId="6" fontId="9" fillId="0" borderId="10" xfId="60" applyNumberFormat="1" applyFont="1" applyBorder="1">
      <alignment/>
      <protection/>
    </xf>
    <xf numFmtId="0" fontId="9" fillId="0" borderId="0" xfId="0" applyFont="1" applyAlignment="1">
      <alignment horizontal="left" wrapText="1" indent="1"/>
    </xf>
    <xf numFmtId="0" fontId="9" fillId="0" borderId="10" xfId="0" applyFont="1" applyBorder="1" applyAlignment="1">
      <alignment horizontal="left" wrapText="1" indent="1"/>
    </xf>
    <xf numFmtId="0" fontId="14" fillId="0" borderId="0" xfId="0" applyFont="1" applyAlignment="1">
      <alignment wrapText="1"/>
    </xf>
    <xf numFmtId="0" fontId="9" fillId="0" borderId="10" xfId="58" applyFont="1" applyBorder="1" applyAlignment="1" quotePrefix="1">
      <alignment horizontal="left" wrapText="1" indent="1"/>
      <protection/>
    </xf>
    <xf numFmtId="0" fontId="9" fillId="0" borderId="0" xfId="60" applyFont="1" applyBorder="1">
      <alignment/>
      <protection/>
    </xf>
    <xf numFmtId="3" fontId="13" fillId="0" borderId="10" xfId="64" applyNumberFormat="1" applyFont="1" applyFill="1" applyBorder="1">
      <alignment/>
      <protection/>
    </xf>
    <xf numFmtId="0" fontId="9" fillId="0" borderId="0" xfId="0" applyFont="1" applyFill="1" applyBorder="1" applyAlignment="1">
      <alignment wrapText="1"/>
    </xf>
    <xf numFmtId="6" fontId="9" fillId="0" borderId="10" xfId="66" applyNumberFormat="1" applyFont="1" applyBorder="1" applyAlignment="1">
      <alignment horizontal="left"/>
      <protection/>
    </xf>
    <xf numFmtId="0" fontId="9" fillId="0" borderId="0" xfId="66" applyFont="1" applyAlignment="1">
      <alignment wrapText="1"/>
      <protection/>
    </xf>
    <xf numFmtId="0" fontId="9" fillId="0" borderId="0" xfId="66" applyFont="1" applyAlignment="1">
      <alignment horizontal="left" wrapText="1" indent="1"/>
      <protection/>
    </xf>
    <xf numFmtId="0" fontId="14" fillId="0" borderId="10" xfId="66" applyFont="1" applyBorder="1" applyAlignment="1">
      <alignment horizontal="left" indent="1"/>
      <protection/>
    </xf>
    <xf numFmtId="0" fontId="40" fillId="0" borderId="0" xfId="65" applyFont="1" applyAlignment="1">
      <alignment horizontal="left"/>
      <protection/>
    </xf>
    <xf numFmtId="0" fontId="40" fillId="0" borderId="0" xfId="67" applyFont="1">
      <alignment/>
      <protection/>
    </xf>
    <xf numFmtId="0" fontId="41" fillId="0" borderId="0" xfId="67" applyFont="1">
      <alignment/>
      <protection/>
    </xf>
    <xf numFmtId="0" fontId="41" fillId="0" borderId="0" xfId="65" applyFont="1">
      <alignment/>
      <protection/>
    </xf>
    <xf numFmtId="0" fontId="40" fillId="0" borderId="0" xfId="65" applyFont="1">
      <alignment/>
      <protection/>
    </xf>
    <xf numFmtId="0" fontId="40" fillId="0" borderId="10" xfId="65" applyFont="1" applyBorder="1" applyAlignment="1">
      <alignment horizontal="left"/>
      <protection/>
    </xf>
    <xf numFmtId="0" fontId="40" fillId="0" borderId="0" xfId="69" applyFont="1">
      <alignment/>
      <protection/>
    </xf>
    <xf numFmtId="0" fontId="40" fillId="0" borderId="0" xfId="69" applyFont="1" applyAlignment="1">
      <alignment wrapText="1"/>
      <protection/>
    </xf>
    <xf numFmtId="0" fontId="40" fillId="0" borderId="10" xfId="69" applyFont="1" applyBorder="1">
      <alignment/>
      <protection/>
    </xf>
    <xf numFmtId="0" fontId="40" fillId="0" borderId="10" xfId="67" applyFont="1" applyBorder="1">
      <alignment/>
      <protection/>
    </xf>
    <xf numFmtId="6" fontId="40" fillId="0" borderId="10" xfId="67" applyNumberFormat="1" applyFont="1" applyBorder="1">
      <alignment/>
      <protection/>
    </xf>
    <xf numFmtId="0" fontId="41" fillId="0" borderId="0" xfId="67" applyFont="1" applyAlignment="1" quotePrefix="1">
      <alignment horizontal="left"/>
      <protection/>
    </xf>
    <xf numFmtId="0" fontId="40" fillId="0" borderId="0" xfId="67" applyFont="1" applyBorder="1">
      <alignment/>
      <protection/>
    </xf>
    <xf numFmtId="6" fontId="40" fillId="0" borderId="10" xfId="67" applyNumberFormat="1" applyFont="1" applyBorder="1" applyAlignment="1">
      <alignment horizontal="left"/>
      <protection/>
    </xf>
    <xf numFmtId="0" fontId="41" fillId="0" borderId="0" xfId="67" applyFont="1" applyBorder="1">
      <alignment/>
      <protection/>
    </xf>
    <xf numFmtId="0" fontId="40" fillId="0" borderId="0" xfId="69" applyFont="1" applyBorder="1">
      <alignment/>
      <protection/>
    </xf>
    <xf numFmtId="0" fontId="11" fillId="0" borderId="15" xfId="65" applyFont="1" applyFill="1" applyBorder="1" applyAlignment="1">
      <alignment horizontal="right"/>
      <protection/>
    </xf>
    <xf numFmtId="6" fontId="9" fillId="0" borderId="10" xfId="67" applyNumberFormat="1" applyFont="1" applyBorder="1">
      <alignment/>
      <protection/>
    </xf>
    <xf numFmtId="0" fontId="9" fillId="0" borderId="0" xfId="69" applyFont="1" applyAlignment="1">
      <alignment wrapText="1"/>
      <protection/>
    </xf>
    <xf numFmtId="0" fontId="9" fillId="0" borderId="0" xfId="69" applyFont="1" applyBorder="1" applyAlignment="1">
      <alignment wrapText="1"/>
      <protection/>
    </xf>
    <xf numFmtId="0" fontId="11" fillId="0" borderId="0" xfId="67" applyFont="1" applyAlignment="1">
      <alignment horizontal="left"/>
      <protection/>
    </xf>
    <xf numFmtId="0" fontId="9" fillId="0" borderId="10" xfId="65" applyFont="1" applyBorder="1" applyAlignment="1">
      <alignment horizontal="left"/>
      <protection/>
    </xf>
    <xf numFmtId="0" fontId="9" fillId="0" borderId="0" xfId="65" applyFont="1" applyAlignment="1">
      <alignment wrapText="1"/>
      <protection/>
    </xf>
    <xf numFmtId="0" fontId="14" fillId="0" borderId="0" xfId="58" applyFont="1" applyBorder="1" applyAlignment="1">
      <alignment horizontal="left"/>
      <protection/>
    </xf>
    <xf numFmtId="0" fontId="14" fillId="0" borderId="0" xfId="0" applyFont="1" applyAlignment="1">
      <alignment/>
    </xf>
    <xf numFmtId="0" fontId="14" fillId="0" borderId="0" xfId="74" applyFont="1">
      <alignment/>
      <protection/>
    </xf>
    <xf numFmtId="0" fontId="14" fillId="0" borderId="0" xfId="74" applyFont="1" applyAlignment="1">
      <alignment horizontal="left" indent="1"/>
      <protection/>
    </xf>
    <xf numFmtId="0" fontId="14" fillId="0" borderId="0" xfId="0" applyFont="1" applyAlignment="1">
      <alignment horizontal="left" wrapText="1" indent="1"/>
    </xf>
    <xf numFmtId="0" fontId="9" fillId="0" borderId="0" xfId="68" applyFont="1" applyFill="1" applyAlignment="1">
      <alignment horizontal="left" indent="1"/>
      <protection/>
    </xf>
    <xf numFmtId="0" fontId="9" fillId="0" borderId="0" xfId="71" applyFont="1" applyFill="1" applyAlignment="1">
      <alignment horizontal="left" wrapText="1"/>
      <protection/>
    </xf>
    <xf numFmtId="0" fontId="9" fillId="0" borderId="0" xfId="68" applyFont="1" applyAlignment="1">
      <alignment wrapText="1"/>
      <protection/>
    </xf>
    <xf numFmtId="0" fontId="0" fillId="0" borderId="0" xfId="0" applyFont="1" applyAlignment="1">
      <alignment/>
    </xf>
    <xf numFmtId="0" fontId="9" fillId="0" borderId="0" xfId="0" applyFont="1" applyAlignment="1">
      <alignment wrapText="1"/>
    </xf>
    <xf numFmtId="0" fontId="9" fillId="0" borderId="10" xfId="58" applyFont="1" applyFill="1" applyBorder="1">
      <alignment/>
      <protection/>
    </xf>
    <xf numFmtId="0" fontId="14" fillId="0" borderId="10" xfId="59" applyFont="1" applyBorder="1">
      <alignment/>
      <protection/>
    </xf>
    <xf numFmtId="0" fontId="8" fillId="0" borderId="0" xfId="0" applyFont="1" applyAlignment="1">
      <alignment wrapText="1"/>
    </xf>
    <xf numFmtId="0" fontId="0" fillId="0" borderId="0" xfId="0" applyAlignment="1">
      <alignment/>
    </xf>
    <xf numFmtId="3" fontId="9" fillId="0" borderId="10" xfId="67" applyNumberFormat="1" applyFont="1" applyFill="1" applyBorder="1" applyAlignment="1">
      <alignment/>
      <protection/>
    </xf>
  </cellXfs>
  <cellStyles count="7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Followed Hyperlink" xfId="39"/>
    <cellStyle name="Bad" xfId="40"/>
    <cellStyle name="Calculation" xfId="41"/>
    <cellStyle name="Check Cell" xfId="42"/>
    <cellStyle name="Comma [0]_Sheet10" xfId="43"/>
    <cellStyle name="Comma_Sheet10" xfId="44"/>
    <cellStyle name="Currency [0]_Sheet10" xfId="45"/>
    <cellStyle name="Currency_Sheet10" xfId="46"/>
    <cellStyle name="Comma"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ali_1001 L&amp;T OYJ VUOSIKERTOMUS 2003" xfId="58"/>
    <cellStyle name="Normaali_1001 L&amp;T OYJ VUOSIKERTOMUS 2003_IAS1_laskelmat malli" xfId="59"/>
    <cellStyle name="Normaali_IFRS TASE" xfId="60"/>
    <cellStyle name="Normaali_IFRS- TULOSLASKELMA MALLIT" xfId="61"/>
    <cellStyle name="Normaali_IFRS- TULOSLASKELMA MALLIT_IAS1_laskelmat malli" xfId="62"/>
    <cellStyle name="Normaali_LTKASSAVIRTA2000" xfId="63"/>
    <cellStyle name="Normaali_LTKASSAVIRTA2000_IAS1_laskelmat malli" xfId="64"/>
    <cellStyle name="Normaali_MATLIIKEV" xfId="65"/>
    <cellStyle name="Normaali_OYJRAHLASKELMA" xfId="66"/>
    <cellStyle name="Normaali_PROFORMA092001" xfId="67"/>
    <cellStyle name="Normaali_PÖRSSI Q1 2006" xfId="68"/>
    <cellStyle name="Normaali_pörssi062000" xfId="69"/>
    <cellStyle name="Normaali_rahlaskVUOSIKERT" xfId="70"/>
    <cellStyle name="Normaali_Tunnusluvut032000" xfId="71"/>
    <cellStyle name="Normaali_Tunnusluvut032000_IAS1_laskelmat malli" xfId="72"/>
    <cellStyle name="Normaali_Työkirja2" xfId="73"/>
    <cellStyle name="Normaali_Verot" xfId="74"/>
    <cellStyle name="Normal_Sheet10" xfId="75"/>
    <cellStyle name="Note" xfId="76"/>
    <cellStyle name="Output" xfId="77"/>
    <cellStyle name="Pilkku_B INV 2002" xfId="78"/>
    <cellStyle name="Percent" xfId="79"/>
    <cellStyle name="Comma [0]" xfId="80"/>
    <cellStyle name="Currency [0]" xfId="81"/>
    <cellStyle name="Title" xfId="82"/>
    <cellStyle name="Total" xfId="83"/>
    <cellStyle name="Currency" xfId="84"/>
    <cellStyle name="Warning Text" xfId="8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externalLink" Target="externalLinks/externalLink4.xml" /><Relationship Id="rId19" Type="http://schemas.openxmlformats.org/officeDocument/2006/relationships/externalLink" Target="externalLinks/externalLink5.xml" /><Relationship Id="rId20" Type="http://schemas.openxmlformats.org/officeDocument/2006/relationships/externalLink" Target="externalLinks/externalLink6.xml" /><Relationship Id="rId21" Type="http://schemas.openxmlformats.org/officeDocument/2006/relationships/externalLink" Target="externalLinks/externalLink7.xml" /><Relationship Id="rId22" Type="http://schemas.openxmlformats.org/officeDocument/2006/relationships/externalLink" Target="externalLinks/externalLink8.xml" /><Relationship Id="rId2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IFRS%20TILINP&#196;&#196;T&#214;KSET\12%202005\OV%20JA%20MUUT%20VELA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excel\PROFORMAJAKO\PF%20200109\ESTIMAT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H:\TEMP\nelj&#228;nneksitt&#228;in%20ilman%20nimenmuutoskuluja.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talousosasto\IFRS-KONSERNILASKENTA_Laura%20Aarnio\tp2009\032009\Virrat%20kiinteist&#246;%20ja%20ppa-arvot.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TEMP\nelj&#228;nneksitt&#228;in%20ilman%20nimenmuutoskuluja.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talousosasto\kirjanpito\LAURA,%20JAANA,%20NINA%20KONSERNILASKENTA_Laura%20Sillantaka\tp2006\122006\TASEKIRJAAN%20LIITTYVI&#196;%20TY&#214;PAPEREITA\Varaukset.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talousosasto\IFRS-projekti_L.Aarnio\Uudet%20IFRS-standardit%202009\IFRS%20TILINP&#196;&#196;T&#214;KSET\12%202005\OV%20JA%20MUUT%20VELAT.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talousosasto\IFRS-projekti_L.Aarnio\Uudet%20IFRS-standardit%202009\TEMP\nelj&#228;nneksitt&#228;in%20ilman%20nimenmuutoskuluj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V JA MUUT VELAT"/>
      <sheetName val="LASKELMA"/>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LATEST ESTIMAT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NELJÄNNEKSITTÄIN VERSIO 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Taul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NELJÄNNEKSITTÄIN VERSIO 2"/>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Varaukset laskeminen"/>
      <sheetName val="26. VARAUKSET"/>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OV JA MUUT VELAT"/>
      <sheetName val="LASKELMA"/>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NELJÄNNEKSITTÄIN VERSIO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40"/>
  <sheetViews>
    <sheetView tabSelected="1" workbookViewId="0" topLeftCell="A1">
      <selection activeCell="A32" sqref="A32"/>
    </sheetView>
  </sheetViews>
  <sheetFormatPr defaultColWidth="9.140625" defaultRowHeight="12.75"/>
  <cols>
    <col min="1" max="1" width="32.8515625" style="2" customWidth="1"/>
    <col min="2" max="2" width="10.140625" style="2" customWidth="1"/>
    <col min="3" max="3" width="10.7109375" style="2" customWidth="1"/>
    <col min="4" max="4" width="10.421875" style="2" customWidth="1"/>
    <col min="5" max="5" width="10.28125" style="107" customWidth="1"/>
    <col min="6" max="7" width="9.140625" style="2" customWidth="1"/>
    <col min="8" max="8" width="26.00390625" style="2" customWidth="1"/>
    <col min="9" max="16384" width="9.140625" style="2" customWidth="1"/>
  </cols>
  <sheetData>
    <row r="1" spans="1:4" ht="12.75">
      <c r="A1" s="210" t="s">
        <v>2</v>
      </c>
      <c r="B1" s="210"/>
      <c r="C1" s="210"/>
      <c r="D1" s="210"/>
    </row>
    <row r="3" spans="1:5" ht="15.75">
      <c r="A3" s="1" t="s">
        <v>18</v>
      </c>
      <c r="B3" s="1"/>
      <c r="C3" s="1"/>
      <c r="D3" s="1"/>
      <c r="E3" s="145"/>
    </row>
    <row r="4" spans="1:5" ht="12.75">
      <c r="A4" s="4"/>
      <c r="B4" s="4"/>
      <c r="C4" s="4"/>
      <c r="D4" s="4"/>
      <c r="E4" s="146"/>
    </row>
    <row r="5" spans="1:5" ht="12.75">
      <c r="A5" s="457" t="s">
        <v>19</v>
      </c>
      <c r="B5" s="189" t="s">
        <v>15</v>
      </c>
      <c r="C5" s="189" t="s">
        <v>4</v>
      </c>
      <c r="D5" s="328" t="s">
        <v>39</v>
      </c>
      <c r="E5" s="189" t="s">
        <v>12</v>
      </c>
    </row>
    <row r="6" spans="2:4" ht="12.75">
      <c r="B6" s="107"/>
      <c r="C6" s="190"/>
      <c r="D6" s="133"/>
    </row>
    <row r="7" spans="1:10" s="105" customFormat="1" ht="12.75">
      <c r="A7" s="4" t="s">
        <v>20</v>
      </c>
      <c r="B7" s="169">
        <v>159474</v>
      </c>
      <c r="C7" s="412">
        <v>153902</v>
      </c>
      <c r="D7" s="132">
        <f>(B7-C7)/C7*100</f>
        <v>3.6204857636677885</v>
      </c>
      <c r="E7" s="169">
        <v>598193</v>
      </c>
      <c r="H7" s="117"/>
      <c r="I7" s="118"/>
      <c r="J7" s="107"/>
    </row>
    <row r="8" spans="3:10" s="105" customFormat="1" ht="12.75">
      <c r="C8" s="413"/>
      <c r="D8" s="133"/>
      <c r="H8" s="119"/>
      <c r="I8" s="120"/>
      <c r="J8" s="107"/>
    </row>
    <row r="9" spans="1:10" s="105" customFormat="1" ht="12.75">
      <c r="A9" s="6" t="s">
        <v>21</v>
      </c>
      <c r="B9" s="103">
        <v>-146658</v>
      </c>
      <c r="C9" s="414">
        <v>-139945</v>
      </c>
      <c r="D9" s="134">
        <f>(B9-C9)/C9*100</f>
        <v>4.796884490335489</v>
      </c>
      <c r="E9" s="103">
        <v>-531066</v>
      </c>
      <c r="H9" s="122"/>
      <c r="I9" s="123"/>
      <c r="J9" s="107"/>
    </row>
    <row r="10" spans="3:10" s="105" customFormat="1" ht="12.75">
      <c r="C10" s="413"/>
      <c r="D10" s="133"/>
      <c r="H10" s="124"/>
      <c r="I10" s="125"/>
      <c r="J10" s="107"/>
    </row>
    <row r="11" spans="1:10" s="105" customFormat="1" ht="12.75">
      <c r="A11" s="4" t="s">
        <v>22</v>
      </c>
      <c r="B11" s="169">
        <f>B7+B9</f>
        <v>12816</v>
      </c>
      <c r="C11" s="412">
        <f>C7+C9</f>
        <v>13957</v>
      </c>
      <c r="D11" s="132">
        <f>(B11-C11)/C11*100</f>
        <v>-8.175109264168517</v>
      </c>
      <c r="E11" s="169">
        <f>E7+E9</f>
        <v>67127</v>
      </c>
      <c r="H11" s="122"/>
      <c r="I11" s="123"/>
      <c r="J11" s="107"/>
    </row>
    <row r="12" spans="3:10" s="105" customFormat="1" ht="12.75">
      <c r="C12" s="413"/>
      <c r="D12" s="133"/>
      <c r="H12" s="122"/>
      <c r="I12" s="123"/>
      <c r="J12" s="107"/>
    </row>
    <row r="13" spans="1:10" s="105" customFormat="1" ht="12.75">
      <c r="A13" s="7" t="s">
        <v>23</v>
      </c>
      <c r="B13" s="190">
        <v>680</v>
      </c>
      <c r="C13" s="415">
        <v>318</v>
      </c>
      <c r="D13" s="133">
        <f>(B13-C13)/C13*100</f>
        <v>113.83647798742138</v>
      </c>
      <c r="E13" s="190">
        <v>2708</v>
      </c>
      <c r="H13" s="124"/>
      <c r="I13" s="125"/>
      <c r="J13" s="107"/>
    </row>
    <row r="14" spans="1:10" s="105" customFormat="1" ht="12.75">
      <c r="A14" s="458" t="s">
        <v>24</v>
      </c>
      <c r="B14" s="190">
        <v>-3796</v>
      </c>
      <c r="C14" s="415">
        <v>-3469</v>
      </c>
      <c r="D14" s="133">
        <f>(B14-C14)/C14*100</f>
        <v>9.426347650619775</v>
      </c>
      <c r="E14" s="190">
        <v>-13779</v>
      </c>
      <c r="H14" s="124"/>
      <c r="I14" s="125"/>
      <c r="J14" s="107"/>
    </row>
    <row r="15" spans="1:10" s="105" customFormat="1" ht="12.75">
      <c r="A15" s="98" t="s">
        <v>25</v>
      </c>
      <c r="B15" s="190">
        <v>-2966</v>
      </c>
      <c r="C15" s="190">
        <v>-3055</v>
      </c>
      <c r="D15" s="133">
        <f>(B15-C15)/C15*100</f>
        <v>-2.913256955810147</v>
      </c>
      <c r="E15" s="190">
        <v>-10519</v>
      </c>
      <c r="H15" s="119"/>
      <c r="I15" s="125"/>
      <c r="J15" s="107"/>
    </row>
    <row r="16" spans="1:10" s="105" customFormat="1" ht="12.75">
      <c r="A16" s="8" t="s">
        <v>26</v>
      </c>
      <c r="B16" s="192">
        <v>-270</v>
      </c>
      <c r="C16" s="192">
        <v>-1115</v>
      </c>
      <c r="D16" s="135">
        <f>(B16-C16)/C16*100</f>
        <v>-75.7847533632287</v>
      </c>
      <c r="E16" s="192">
        <v>-2686</v>
      </c>
      <c r="G16" s="102"/>
      <c r="H16" s="122"/>
      <c r="I16" s="123"/>
      <c r="J16" s="107"/>
    </row>
    <row r="17" spans="1:10" s="105" customFormat="1" ht="12.75">
      <c r="A17" s="121" t="s">
        <v>27</v>
      </c>
      <c r="B17" s="191"/>
      <c r="C17" s="506"/>
      <c r="D17" s="134"/>
      <c r="E17" s="191">
        <v>-2632</v>
      </c>
      <c r="G17" s="102"/>
      <c r="H17" s="122"/>
      <c r="I17" s="123"/>
      <c r="J17" s="107"/>
    </row>
    <row r="18" spans="1:10" s="105" customFormat="1" ht="12.75">
      <c r="A18" s="127"/>
      <c r="C18" s="282"/>
      <c r="D18" s="135"/>
      <c r="H18" s="122"/>
      <c r="I18" s="123"/>
      <c r="J18" s="107"/>
    </row>
    <row r="19" spans="1:10" s="105" customFormat="1" ht="12.75">
      <c r="A19" s="127" t="s">
        <v>28</v>
      </c>
      <c r="B19" s="193">
        <f>SUM(B11:B17)</f>
        <v>6464</v>
      </c>
      <c r="C19" s="193">
        <f>SUM(C11:C18)</f>
        <v>6636</v>
      </c>
      <c r="D19" s="128">
        <f>(B19-C19)/C19*100</f>
        <v>-2.591922845087402</v>
      </c>
      <c r="E19" s="193">
        <f>SUM(E11:E17)</f>
        <v>40219</v>
      </c>
      <c r="G19" s="102"/>
      <c r="H19" s="124"/>
      <c r="I19" s="125"/>
      <c r="J19" s="107"/>
    </row>
    <row r="20" spans="1:10" ht="12.75">
      <c r="A20" s="127"/>
      <c r="C20" s="282"/>
      <c r="D20" s="136"/>
      <c r="E20" s="2"/>
      <c r="H20" s="98"/>
      <c r="I20" s="92"/>
      <c r="J20" s="17"/>
    </row>
    <row r="21" spans="1:10" ht="12.75">
      <c r="A21" s="98" t="s">
        <v>29</v>
      </c>
      <c r="B21" s="192">
        <v>299</v>
      </c>
      <c r="C21" s="192">
        <v>338</v>
      </c>
      <c r="D21" s="136">
        <f>(B21-C21)/C21*100</f>
        <v>-11.538461538461538</v>
      </c>
      <c r="E21" s="192">
        <v>1053</v>
      </c>
      <c r="G21" s="5"/>
      <c r="H21" s="94"/>
      <c r="I21" s="94"/>
      <c r="J21" s="17"/>
    </row>
    <row r="22" spans="1:10" ht="12.75">
      <c r="A22" s="457" t="s">
        <v>30</v>
      </c>
      <c r="B22" s="191">
        <v>-1363</v>
      </c>
      <c r="C22" s="191">
        <v>-1391</v>
      </c>
      <c r="D22" s="130">
        <f>(B22-C22)/C22*100</f>
        <v>-2.01294033069734</v>
      </c>
      <c r="E22" s="191">
        <v>-5282</v>
      </c>
      <c r="F22" s="5"/>
      <c r="G22" s="5"/>
      <c r="H22" s="436"/>
      <c r="I22" s="93"/>
      <c r="J22" s="17"/>
    </row>
    <row r="23" spans="3:10" ht="12.75">
      <c r="C23" s="282"/>
      <c r="D23" s="136"/>
      <c r="E23" s="2"/>
      <c r="G23" s="5"/>
      <c r="H23" s="350"/>
      <c r="I23" s="95"/>
      <c r="J23" s="17"/>
    </row>
    <row r="24" spans="1:10" ht="12.75">
      <c r="A24" s="459" t="s">
        <v>31</v>
      </c>
      <c r="B24" s="283">
        <f>SUM(B19:B22)</f>
        <v>5400</v>
      </c>
      <c r="C24" s="283">
        <f>SUM(C19:C23)</f>
        <v>5583</v>
      </c>
      <c r="D24" s="129">
        <f>(B24-C24)/C24*100</f>
        <v>-3.277807630306287</v>
      </c>
      <c r="E24" s="283">
        <f>SUM(E19:E22)</f>
        <v>35990</v>
      </c>
      <c r="H24" s="99"/>
      <c r="I24" s="93"/>
      <c r="J24" s="17"/>
    </row>
    <row r="25" spans="1:10" ht="12.75">
      <c r="A25" s="459"/>
      <c r="C25" s="416"/>
      <c r="D25" s="137"/>
      <c r="E25" s="2"/>
      <c r="H25" s="100"/>
      <c r="I25" s="93"/>
      <c r="J25" s="17"/>
    </row>
    <row r="26" spans="1:10" ht="12.75">
      <c r="A26" s="6" t="s">
        <v>32</v>
      </c>
      <c r="B26" s="191">
        <v>-1404</v>
      </c>
      <c r="C26" s="191">
        <v>-1452</v>
      </c>
      <c r="D26" s="130">
        <f>(B26-C26)/C26*100</f>
        <v>-3.3057851239669422</v>
      </c>
      <c r="E26" s="191">
        <v>-9786</v>
      </c>
      <c r="G26" s="5"/>
      <c r="H26" s="9"/>
      <c r="I26" s="96"/>
      <c r="J26" s="17"/>
    </row>
    <row r="27" spans="2:10" ht="12.75">
      <c r="B27" s="282"/>
      <c r="C27" s="282"/>
      <c r="D27" s="131"/>
      <c r="E27" s="282"/>
      <c r="H27" s="8"/>
      <c r="I27" s="96"/>
      <c r="J27" s="17"/>
    </row>
    <row r="28" spans="1:10" ht="12.75">
      <c r="A28" s="10" t="s">
        <v>33</v>
      </c>
      <c r="B28" s="169">
        <f>SUM(B24:B27)</f>
        <v>3996</v>
      </c>
      <c r="C28" s="169">
        <f>SUM(C24:C27)</f>
        <v>4131</v>
      </c>
      <c r="D28" s="116">
        <f>(B28-C28)/C28*100</f>
        <v>-3.2679738562091507</v>
      </c>
      <c r="E28" s="169">
        <f>SUM(E24:E27)</f>
        <v>26204</v>
      </c>
      <c r="H28" s="17"/>
      <c r="I28" s="96"/>
      <c r="J28" s="17"/>
    </row>
    <row r="29" spans="1:10" ht="12.75">
      <c r="A29" s="10"/>
      <c r="B29" s="282"/>
      <c r="C29" s="282"/>
      <c r="D29" s="190"/>
      <c r="E29" s="282"/>
      <c r="H29" s="101"/>
      <c r="I29" s="94"/>
      <c r="J29" s="17"/>
    </row>
    <row r="30" spans="1:10" ht="12.75">
      <c r="A30" s="11" t="s">
        <v>34</v>
      </c>
      <c r="C30" s="417"/>
      <c r="D30" s="190"/>
      <c r="E30" s="2"/>
      <c r="H30" s="17"/>
      <c r="I30" s="97"/>
      <c r="J30" s="17"/>
    </row>
    <row r="31" spans="1:10" ht="12.75">
      <c r="A31" s="7" t="s">
        <v>35</v>
      </c>
      <c r="B31" s="190">
        <f>B28-B32</f>
        <v>3994</v>
      </c>
      <c r="C31" s="190">
        <f>C28-C32</f>
        <v>4127</v>
      </c>
      <c r="D31" s="190"/>
      <c r="E31" s="190">
        <f>E28-E32</f>
        <v>26188</v>
      </c>
      <c r="G31" s="5"/>
      <c r="H31" s="17"/>
      <c r="I31" s="97"/>
      <c r="J31" s="17"/>
    </row>
    <row r="32" spans="1:10" ht="12.75">
      <c r="A32" s="2" t="s">
        <v>111</v>
      </c>
      <c r="B32" s="190">
        <v>2</v>
      </c>
      <c r="C32" s="190">
        <v>4</v>
      </c>
      <c r="D32" s="190"/>
      <c r="E32" s="190">
        <v>16</v>
      </c>
      <c r="H32" s="17"/>
      <c r="I32" s="17"/>
      <c r="J32" s="17"/>
    </row>
    <row r="33" spans="1:5" ht="12.75">
      <c r="A33" s="7"/>
      <c r="B33" s="284"/>
      <c r="C33" s="126"/>
      <c r="D33" s="327"/>
      <c r="E33" s="126"/>
    </row>
    <row r="34" spans="1:5" ht="12.75">
      <c r="A34" s="4" t="s">
        <v>36</v>
      </c>
      <c r="B34" s="105"/>
      <c r="C34" s="284"/>
      <c r="D34" s="194"/>
      <c r="E34" s="284"/>
    </row>
    <row r="35" spans="1:5" ht="12.75">
      <c r="A35" s="2" t="s">
        <v>37</v>
      </c>
      <c r="B35" s="194">
        <v>0.1</v>
      </c>
      <c r="C35" s="194">
        <v>0.11</v>
      </c>
      <c r="D35" s="194"/>
      <c r="E35" s="194">
        <v>0.68</v>
      </c>
    </row>
    <row r="36" spans="1:5" ht="12.75">
      <c r="A36" s="2" t="s">
        <v>38</v>
      </c>
      <c r="B36" s="194">
        <v>0.1</v>
      </c>
      <c r="C36" s="194">
        <v>0.11</v>
      </c>
      <c r="D36" s="105"/>
      <c r="E36" s="194">
        <v>0.68</v>
      </c>
    </row>
    <row r="37" spans="2:4" ht="12.75">
      <c r="B37" s="105"/>
      <c r="C37" s="105"/>
      <c r="D37" s="105"/>
    </row>
    <row r="38" spans="2:4" ht="12.75">
      <c r="B38" s="105"/>
      <c r="C38" s="105"/>
      <c r="D38" s="105"/>
    </row>
    <row r="40" ht="12.75">
      <c r="C40" s="5"/>
    </row>
  </sheetData>
  <printOptions/>
  <pageMargins left="0.99" right="0.27" top="0.984251968503937" bottom="0" header="0.79" footer="0.4921259845"/>
  <pageSetup fitToHeight="7" fitToWidth="1" orientation="portrait" paperSize="9" r:id="rId1"/>
  <ignoredErrors>
    <ignoredError sqref="D28 D11" formula="1"/>
  </ignoredErrors>
</worksheet>
</file>

<file path=xl/worksheets/sheet10.xml><?xml version="1.0" encoding="utf-8"?>
<worksheet xmlns="http://schemas.openxmlformats.org/spreadsheetml/2006/main" xmlns:r="http://schemas.openxmlformats.org/officeDocument/2006/relationships">
  <dimension ref="A1:L41"/>
  <sheetViews>
    <sheetView workbookViewId="0" topLeftCell="A7">
      <selection activeCell="A15" sqref="A15"/>
    </sheetView>
  </sheetViews>
  <sheetFormatPr defaultColWidth="9.140625" defaultRowHeight="12.75"/>
  <cols>
    <col min="1" max="1" width="38.8515625" style="0" customWidth="1"/>
    <col min="2" max="3" width="10.57421875" style="0" customWidth="1"/>
    <col min="4" max="4" width="10.57421875" style="197" customWidth="1"/>
    <col min="5" max="5" width="10.57421875" style="0" customWidth="1"/>
  </cols>
  <sheetData>
    <row r="1" spans="1:4" ht="12.75">
      <c r="A1" s="47" t="s">
        <v>3</v>
      </c>
      <c r="B1" s="47"/>
      <c r="C1" s="47"/>
      <c r="D1" s="158"/>
    </row>
    <row r="2" spans="1:4" ht="12.75">
      <c r="A2" s="50"/>
      <c r="B2" s="51"/>
      <c r="C2" s="51"/>
      <c r="D2" s="139"/>
    </row>
    <row r="3" spans="1:4" ht="12.75">
      <c r="A3" s="50" t="s">
        <v>199</v>
      </c>
      <c r="B3" s="51"/>
      <c r="C3" s="51"/>
      <c r="D3" s="139"/>
    </row>
    <row r="4" spans="1:5" ht="12.75">
      <c r="A4" s="51"/>
      <c r="B4" s="202"/>
      <c r="C4" s="202"/>
      <c r="D4" s="196"/>
      <c r="E4" s="197"/>
    </row>
    <row r="5" spans="1:5" ht="12.75">
      <c r="A5" s="494" t="s">
        <v>19</v>
      </c>
      <c r="B5" s="138" t="s">
        <v>15</v>
      </c>
      <c r="C5" s="138" t="s">
        <v>4</v>
      </c>
      <c r="D5" s="138" t="s">
        <v>12</v>
      </c>
      <c r="E5" s="187"/>
    </row>
    <row r="6" spans="1:5" ht="12.75">
      <c r="A6" s="51"/>
      <c r="B6" s="139"/>
      <c r="C6" s="139"/>
      <c r="D6" s="139"/>
      <c r="E6" s="164"/>
    </row>
    <row r="7" spans="1:7" ht="12.75">
      <c r="A7" s="54" t="s">
        <v>200</v>
      </c>
      <c r="B7" s="79">
        <v>142681</v>
      </c>
      <c r="C7" s="79">
        <v>148417</v>
      </c>
      <c r="D7" s="79">
        <v>148417</v>
      </c>
      <c r="E7" s="163"/>
      <c r="G7" s="186"/>
    </row>
    <row r="8" spans="1:6" ht="12.75">
      <c r="A8" s="54" t="s">
        <v>201</v>
      </c>
      <c r="B8" s="79">
        <v>3894</v>
      </c>
      <c r="C8" s="79">
        <v>-3</v>
      </c>
      <c r="D8" s="79">
        <v>1175</v>
      </c>
      <c r="E8" s="400"/>
      <c r="F8" s="186"/>
    </row>
    <row r="9" spans="1:5" ht="12.75">
      <c r="A9" s="54" t="s">
        <v>202</v>
      </c>
      <c r="B9" s="79">
        <v>884</v>
      </c>
      <c r="C9" s="79">
        <v>805</v>
      </c>
      <c r="D9" s="79">
        <v>2944</v>
      </c>
      <c r="E9" s="163"/>
    </row>
    <row r="10" spans="1:5" ht="12.75">
      <c r="A10" s="54" t="s">
        <v>203</v>
      </c>
      <c r="B10" s="79">
        <v>-1</v>
      </c>
      <c r="C10" s="79">
        <v>-778</v>
      </c>
      <c r="D10" s="79">
        <v>-1760</v>
      </c>
      <c r="E10" s="163"/>
    </row>
    <row r="11" spans="1:7" ht="12.75">
      <c r="A11" s="54" t="s">
        <v>204</v>
      </c>
      <c r="B11" s="79">
        <v>-2408</v>
      </c>
      <c r="C11" s="79">
        <v>-2276</v>
      </c>
      <c r="D11" s="79">
        <v>-9134</v>
      </c>
      <c r="E11" s="163"/>
      <c r="G11" s="186"/>
    </row>
    <row r="12" spans="1:7" ht="12.75">
      <c r="A12" s="54" t="s">
        <v>205</v>
      </c>
      <c r="B12" s="79"/>
      <c r="C12" s="79"/>
      <c r="D12" s="79">
        <v>-4</v>
      </c>
      <c r="E12" s="163"/>
      <c r="F12" s="186"/>
      <c r="G12" s="337"/>
    </row>
    <row r="13" spans="1:7" ht="12.75">
      <c r="A13" s="57" t="s">
        <v>206</v>
      </c>
      <c r="B13" s="80">
        <v>98</v>
      </c>
      <c r="C13" s="80">
        <v>440</v>
      </c>
      <c r="D13" s="80">
        <v>1043</v>
      </c>
      <c r="E13" s="163"/>
      <c r="G13" s="337"/>
    </row>
    <row r="14" spans="1:8" ht="12.75">
      <c r="A14" s="51" t="s">
        <v>207</v>
      </c>
      <c r="B14" s="79">
        <f>SUM(B7:B13)</f>
        <v>145148</v>
      </c>
      <c r="C14" s="79">
        <f>SUM(C7:C13)</f>
        <v>146605</v>
      </c>
      <c r="D14" s="79">
        <f>SUM(D7:D13)</f>
        <v>142681</v>
      </c>
      <c r="E14" s="163"/>
      <c r="F14" s="186"/>
      <c r="G14" s="337"/>
      <c r="H14" s="338"/>
    </row>
    <row r="15" spans="1:7" ht="12.75">
      <c r="A15" s="51"/>
      <c r="B15" s="335"/>
      <c r="C15" s="335"/>
      <c r="D15" s="335"/>
      <c r="E15" s="197"/>
      <c r="F15" s="186"/>
      <c r="G15" s="337"/>
    </row>
    <row r="16" spans="1:8" ht="12.75">
      <c r="A16" s="50" t="s">
        <v>208</v>
      </c>
      <c r="B16" s="197"/>
      <c r="C16" s="197"/>
      <c r="E16" s="197"/>
      <c r="F16" s="338"/>
      <c r="G16" s="337"/>
      <c r="H16" s="337"/>
    </row>
    <row r="17" spans="1:8" ht="12.75">
      <c r="A17" s="51"/>
      <c r="B17" s="202"/>
      <c r="C17" s="202"/>
      <c r="D17" s="202"/>
      <c r="E17" s="197"/>
      <c r="F17" s="338"/>
      <c r="G17" s="337"/>
      <c r="H17" s="338"/>
    </row>
    <row r="18" spans="1:8" ht="12.75">
      <c r="A18" s="494" t="s">
        <v>19</v>
      </c>
      <c r="B18" s="138" t="str">
        <f>+B5</f>
        <v>1-3/2011</v>
      </c>
      <c r="C18" s="138" t="str">
        <f>+C5</f>
        <v>1-3/2010</v>
      </c>
      <c r="D18" s="138" t="str">
        <f>+D5</f>
        <v>1-12/2010</v>
      </c>
      <c r="E18" s="187"/>
      <c r="F18" s="338"/>
      <c r="G18" s="337"/>
      <c r="H18" s="337"/>
    </row>
    <row r="19" spans="1:8" ht="12.75">
      <c r="A19" s="51"/>
      <c r="B19" s="139"/>
      <c r="C19" s="139"/>
      <c r="D19" s="139"/>
      <c r="E19" s="164"/>
      <c r="F19" s="338"/>
      <c r="G19" s="337"/>
      <c r="H19" s="338"/>
    </row>
    <row r="20" spans="1:8" ht="12.75">
      <c r="A20" s="54" t="s">
        <v>200</v>
      </c>
      <c r="B20" s="79">
        <v>200700</v>
      </c>
      <c r="C20" s="79">
        <v>201651</v>
      </c>
      <c r="D20" s="79">
        <v>201651</v>
      </c>
      <c r="E20" s="163"/>
      <c r="F20" s="337"/>
      <c r="G20" s="337"/>
      <c r="H20" s="337"/>
    </row>
    <row r="21" spans="1:9" ht="12.75">
      <c r="A21" s="54" t="s">
        <v>201</v>
      </c>
      <c r="B21" s="79">
        <v>1693</v>
      </c>
      <c r="C21" s="79"/>
      <c r="D21" s="79">
        <v>500</v>
      </c>
      <c r="E21" s="163"/>
      <c r="F21" s="337"/>
      <c r="G21" s="338"/>
      <c r="H21" s="338"/>
      <c r="I21" s="186"/>
    </row>
    <row r="22" spans="1:7" ht="12.75">
      <c r="A22" s="54" t="s">
        <v>202</v>
      </c>
      <c r="B22" s="79">
        <v>6397</v>
      </c>
      <c r="C22" s="79">
        <v>4656</v>
      </c>
      <c r="D22" s="79">
        <v>34628</v>
      </c>
      <c r="E22" s="163"/>
      <c r="F22" s="186"/>
      <c r="G22" s="337"/>
    </row>
    <row r="23" spans="1:12" ht="12.75">
      <c r="A23" s="54" t="s">
        <v>203</v>
      </c>
      <c r="B23" s="79">
        <v>-58</v>
      </c>
      <c r="C23" s="79">
        <v>-465</v>
      </c>
      <c r="D23" s="79">
        <v>-1711</v>
      </c>
      <c r="E23" s="163"/>
      <c r="F23" s="186"/>
      <c r="G23" s="337"/>
      <c r="H23" s="186"/>
      <c r="I23" s="186"/>
      <c r="L23" s="186"/>
    </row>
    <row r="24" spans="1:9" ht="12.75">
      <c r="A24" s="54" t="s">
        <v>209</v>
      </c>
      <c r="B24" s="79">
        <v>-8160</v>
      </c>
      <c r="C24" s="79">
        <v>-8019</v>
      </c>
      <c r="D24" s="79">
        <v>-34803</v>
      </c>
      <c r="E24" s="163"/>
      <c r="F24" s="186"/>
      <c r="G24" s="337"/>
      <c r="I24" s="186"/>
    </row>
    <row r="25" spans="1:8" ht="12.75">
      <c r="A25" s="54" t="s">
        <v>205</v>
      </c>
      <c r="B25" s="79"/>
      <c r="C25" s="79"/>
      <c r="D25" s="79">
        <v>4</v>
      </c>
      <c r="E25" s="163"/>
      <c r="F25" s="186"/>
      <c r="H25" s="186"/>
    </row>
    <row r="26" spans="1:7" ht="12.75">
      <c r="A26" s="57" t="s">
        <v>206</v>
      </c>
      <c r="B26" s="80">
        <v>50</v>
      </c>
      <c r="C26" s="80">
        <v>519</v>
      </c>
      <c r="D26" s="80">
        <v>431</v>
      </c>
      <c r="E26" s="163"/>
      <c r="F26" s="186"/>
      <c r="G26" s="163"/>
    </row>
    <row r="27" spans="1:7" ht="12.75">
      <c r="A27" s="51" t="s">
        <v>207</v>
      </c>
      <c r="B27" s="79">
        <f>SUM(B20:B26)</f>
        <v>200622</v>
      </c>
      <c r="C27" s="79">
        <f>SUM(C20:C26)</f>
        <v>198342</v>
      </c>
      <c r="D27" s="79">
        <f>SUM(D20:D26)</f>
        <v>200700</v>
      </c>
      <c r="E27" s="163"/>
      <c r="F27" s="186"/>
      <c r="G27" s="186"/>
    </row>
    <row r="28" spans="2:7" ht="12.75">
      <c r="B28" s="336"/>
      <c r="C28" s="336"/>
      <c r="D28" s="336"/>
      <c r="E28" s="197"/>
      <c r="G28" s="186"/>
    </row>
    <row r="29" spans="2:5" ht="12.75">
      <c r="B29" s="351"/>
      <c r="C29" s="351"/>
      <c r="D29" s="351"/>
      <c r="E29" s="197"/>
    </row>
    <row r="30" spans="1:5" ht="12.75">
      <c r="A30" s="50" t="s">
        <v>210</v>
      </c>
      <c r="B30" s="139"/>
      <c r="C30" s="139"/>
      <c r="D30" s="139"/>
      <c r="E30" s="197"/>
    </row>
    <row r="31" spans="1:5" ht="12.75">
      <c r="A31" s="51"/>
      <c r="B31" s="202"/>
      <c r="C31" s="202"/>
      <c r="D31" s="202"/>
      <c r="E31" s="197"/>
    </row>
    <row r="32" spans="1:5" ht="12.75">
      <c r="A32" s="494" t="s">
        <v>19</v>
      </c>
      <c r="B32" s="138" t="str">
        <f>B5</f>
        <v>1-3/2011</v>
      </c>
      <c r="C32" s="138" t="str">
        <f>C5</f>
        <v>1-3/2010</v>
      </c>
      <c r="D32" s="138" t="str">
        <f>D5</f>
        <v>1-12/2010</v>
      </c>
      <c r="E32" s="187"/>
    </row>
    <row r="33" spans="1:5" ht="12.75">
      <c r="A33" s="51"/>
      <c r="B33" s="139"/>
      <c r="C33" s="139"/>
      <c r="D33" s="139"/>
      <c r="E33" s="164"/>
    </row>
    <row r="34" spans="1:5" ht="12.75">
      <c r="A34" s="54" t="s">
        <v>52</v>
      </c>
      <c r="B34" s="79">
        <v>60</v>
      </c>
      <c r="C34" s="79">
        <v>275</v>
      </c>
      <c r="D34" s="79">
        <v>0</v>
      </c>
      <c r="E34" s="163"/>
    </row>
    <row r="35" spans="1:5" ht="12.75">
      <c r="A35" s="57" t="s">
        <v>58</v>
      </c>
      <c r="B35" s="80">
        <v>5489</v>
      </c>
      <c r="C35" s="80">
        <v>11356</v>
      </c>
      <c r="D35" s="80">
        <v>5106</v>
      </c>
      <c r="E35" s="163"/>
    </row>
    <row r="36" spans="1:5" ht="12.75">
      <c r="A36" s="51" t="s">
        <v>174</v>
      </c>
      <c r="B36" s="79">
        <f>SUM(B34:B35)</f>
        <v>5549</v>
      </c>
      <c r="C36" s="79">
        <f>SUM(C34:C35)</f>
        <v>11631</v>
      </c>
      <c r="D36" s="79">
        <f>SUM(D34:D35)</f>
        <v>5106</v>
      </c>
      <c r="E36" s="163"/>
    </row>
    <row r="37" spans="2:5" ht="12.75">
      <c r="B37" s="197"/>
      <c r="C37" s="197"/>
      <c r="E37" s="197"/>
    </row>
    <row r="38" spans="1:6" s="344" customFormat="1" ht="25.5">
      <c r="A38" s="495" t="s">
        <v>211</v>
      </c>
      <c r="B38" s="289">
        <v>75</v>
      </c>
      <c r="C38" s="289">
        <v>160</v>
      </c>
      <c r="D38" s="289">
        <v>0</v>
      </c>
      <c r="E38" s="289"/>
      <c r="F38"/>
    </row>
    <row r="41" spans="2:3" ht="12.75">
      <c r="B41" s="186"/>
      <c r="C41" s="186"/>
    </row>
  </sheetData>
  <printOptions/>
  <pageMargins left="0.75" right="0.75" top="1" bottom="1" header="0.4921259845" footer="0.492125984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G43"/>
  <sheetViews>
    <sheetView workbookViewId="0" topLeftCell="A1">
      <selection activeCell="E25" sqref="E25"/>
    </sheetView>
  </sheetViews>
  <sheetFormatPr defaultColWidth="9.140625" defaultRowHeight="12.75"/>
  <cols>
    <col min="1" max="1" width="40.28125" style="81" customWidth="1"/>
    <col min="2" max="2" width="11.140625" style="81" customWidth="1"/>
    <col min="3" max="3" width="10.28125" style="198" customWidth="1"/>
    <col min="4" max="4" width="9.140625" style="198" customWidth="1"/>
    <col min="5" max="16384" width="9.140625" style="81" customWidth="1"/>
  </cols>
  <sheetData>
    <row r="1" spans="1:2" ht="12.75">
      <c r="A1" s="47" t="s">
        <v>3</v>
      </c>
      <c r="B1" s="47"/>
    </row>
    <row r="3" spans="1:3" ht="12.75">
      <c r="A3" s="87" t="s">
        <v>212</v>
      </c>
      <c r="B3" s="87"/>
      <c r="C3" s="102"/>
    </row>
    <row r="4" spans="1:3" ht="12.75">
      <c r="A4" s="11" t="s">
        <v>213</v>
      </c>
      <c r="B4" s="11"/>
      <c r="C4" s="102"/>
    </row>
    <row r="5" spans="1:3" ht="12.75">
      <c r="A5" s="7"/>
      <c r="B5" s="7"/>
      <c r="C5" s="204"/>
    </row>
    <row r="6" spans="1:5" ht="12.75">
      <c r="A6" s="82" t="s">
        <v>214</v>
      </c>
      <c r="B6" s="138" t="s">
        <v>15</v>
      </c>
      <c r="C6" s="138" t="s">
        <v>4</v>
      </c>
      <c r="D6" s="138" t="s">
        <v>12</v>
      </c>
      <c r="E6" s="187"/>
    </row>
    <row r="7" spans="1:5" ht="12.75">
      <c r="A7" s="9"/>
      <c r="B7" s="105"/>
      <c r="C7" s="105"/>
      <c r="D7" s="105"/>
      <c r="E7" s="107"/>
    </row>
    <row r="8" spans="1:7" ht="12.75">
      <c r="A8" s="496" t="s">
        <v>215</v>
      </c>
      <c r="B8" s="102">
        <v>309</v>
      </c>
      <c r="C8" s="102">
        <v>724</v>
      </c>
      <c r="D8" s="102">
        <v>2332</v>
      </c>
      <c r="E8" s="104"/>
      <c r="G8" s="5"/>
    </row>
    <row r="9" spans="1:7" ht="12.75">
      <c r="A9" s="496" t="s">
        <v>216</v>
      </c>
      <c r="B9" s="102"/>
      <c r="C9" s="102"/>
      <c r="D9" s="102"/>
      <c r="E9" s="104"/>
      <c r="G9" s="5"/>
    </row>
    <row r="10" spans="1:7" ht="12.75">
      <c r="A10" s="8" t="s">
        <v>23</v>
      </c>
      <c r="B10" s="102">
        <v>18</v>
      </c>
      <c r="C10" s="102">
        <v>18</v>
      </c>
      <c r="D10" s="102">
        <v>74</v>
      </c>
      <c r="E10" s="104"/>
      <c r="G10" s="5"/>
    </row>
    <row r="11" spans="1:7" ht="12.75">
      <c r="A11" s="497" t="s">
        <v>217</v>
      </c>
      <c r="B11" s="102">
        <v>219</v>
      </c>
      <c r="C11" s="102">
        <v>103</v>
      </c>
      <c r="D11" s="102">
        <v>505</v>
      </c>
      <c r="E11" s="104"/>
      <c r="G11" s="5"/>
    </row>
    <row r="12" spans="1:7" ht="12.75">
      <c r="A12" s="498" t="s">
        <v>218</v>
      </c>
      <c r="B12" s="173"/>
      <c r="C12" s="173"/>
      <c r="D12" s="173"/>
      <c r="E12" s="374"/>
      <c r="G12" s="182"/>
    </row>
    <row r="13" spans="1:7" ht="12.75">
      <c r="A13" s="499" t="s">
        <v>219</v>
      </c>
      <c r="B13" s="173">
        <v>21646</v>
      </c>
      <c r="C13" s="173">
        <v>16896</v>
      </c>
      <c r="D13" s="173">
        <v>20646</v>
      </c>
      <c r="E13" s="374"/>
      <c r="G13" s="182"/>
    </row>
    <row r="14" spans="1:7" ht="12.75">
      <c r="A14" s="498" t="s">
        <v>220</v>
      </c>
      <c r="B14" s="173"/>
      <c r="C14" s="173"/>
      <c r="D14" s="173"/>
      <c r="E14" s="374"/>
      <c r="G14" s="182"/>
    </row>
    <row r="15" spans="1:7" ht="12.75">
      <c r="A15" s="500" t="s">
        <v>221</v>
      </c>
      <c r="B15" s="173">
        <v>2083</v>
      </c>
      <c r="C15" s="173">
        <v>148</v>
      </c>
      <c r="D15" s="173">
        <v>2375</v>
      </c>
      <c r="E15" s="374"/>
      <c r="G15" s="182"/>
    </row>
    <row r="16" spans="1:7" ht="12.75">
      <c r="A16" s="500" t="s">
        <v>222</v>
      </c>
      <c r="B16" s="173">
        <v>1232</v>
      </c>
      <c r="C16" s="173">
        <v>641</v>
      </c>
      <c r="D16" s="173">
        <v>1034</v>
      </c>
      <c r="E16" s="374"/>
      <c r="G16" s="182"/>
    </row>
    <row r="17" spans="1:2" ht="12.75">
      <c r="A17" s="83"/>
      <c r="B17" s="83"/>
    </row>
    <row r="18" spans="1:3" ht="12.75">
      <c r="A18" s="84"/>
      <c r="B18" s="84"/>
      <c r="C18" s="308"/>
    </row>
    <row r="19" spans="1:3" ht="12.75">
      <c r="A19" s="85"/>
      <c r="B19" s="85"/>
      <c r="C19" s="308"/>
    </row>
    <row r="20" spans="1:3" ht="12.75">
      <c r="A20" s="85"/>
      <c r="B20" s="85"/>
      <c r="C20" s="308"/>
    </row>
    <row r="21" spans="1:3" ht="12.75">
      <c r="A21" s="86"/>
      <c r="B21" s="86"/>
      <c r="C21" s="309"/>
    </row>
    <row r="22" spans="1:3" ht="12.75">
      <c r="A22" s="86"/>
      <c r="B22" s="86"/>
      <c r="C22" s="309"/>
    </row>
    <row r="23" spans="1:3" ht="12.75">
      <c r="A23" s="86"/>
      <c r="B23" s="86"/>
      <c r="C23" s="309"/>
    </row>
    <row r="24" spans="1:3" ht="12.75">
      <c r="A24" s="86"/>
      <c r="B24" s="86"/>
      <c r="C24" s="309"/>
    </row>
    <row r="25" spans="1:3" ht="12.75">
      <c r="A25" s="86"/>
      <c r="B25" s="86"/>
      <c r="C25" s="309"/>
    </row>
    <row r="26" spans="1:3" ht="12.75">
      <c r="A26" s="86"/>
      <c r="B26" s="86"/>
      <c r="C26" s="309"/>
    </row>
    <row r="27" spans="1:3" ht="12.75">
      <c r="A27" s="86"/>
      <c r="B27" s="86"/>
      <c r="C27" s="309"/>
    </row>
    <row r="28" spans="1:3" ht="12.75">
      <c r="A28" s="86"/>
      <c r="B28" s="86"/>
      <c r="C28" s="309"/>
    </row>
    <row r="29" spans="1:3" ht="12.75">
      <c r="A29" s="86"/>
      <c r="B29" s="86"/>
      <c r="C29" s="309"/>
    </row>
    <row r="30" spans="1:3" ht="12.75">
      <c r="A30" s="86"/>
      <c r="B30" s="86"/>
      <c r="C30" s="309"/>
    </row>
    <row r="31" spans="1:3" ht="12.75">
      <c r="A31" s="86"/>
      <c r="B31" s="86"/>
      <c r="C31" s="309"/>
    </row>
    <row r="32" spans="1:3" ht="12.75">
      <c r="A32" s="86"/>
      <c r="B32" s="86"/>
      <c r="C32" s="309"/>
    </row>
    <row r="33" spans="1:3" ht="12.75">
      <c r="A33" s="86"/>
      <c r="B33" s="86"/>
      <c r="C33" s="309"/>
    </row>
    <row r="34" spans="1:3" ht="12.75">
      <c r="A34" s="86"/>
      <c r="B34" s="86"/>
      <c r="C34" s="309"/>
    </row>
    <row r="35" spans="1:3" ht="12.75">
      <c r="A35" s="86"/>
      <c r="B35" s="86"/>
      <c r="C35" s="309"/>
    </row>
    <row r="36" spans="1:3" ht="12.75">
      <c r="A36" s="86"/>
      <c r="B36" s="86"/>
      <c r="C36" s="309"/>
    </row>
    <row r="37" spans="1:3" ht="12.75">
      <c r="A37" s="86"/>
      <c r="B37" s="86"/>
      <c r="C37" s="309"/>
    </row>
    <row r="38" spans="1:3" ht="12.75">
      <c r="A38" s="86"/>
      <c r="B38" s="86"/>
      <c r="C38" s="309"/>
    </row>
    <row r="39" spans="1:3" ht="12.75">
      <c r="A39" s="86"/>
      <c r="B39" s="86"/>
      <c r="C39" s="309"/>
    </row>
    <row r="40" spans="1:3" ht="12.75">
      <c r="A40" s="86"/>
      <c r="B40" s="86"/>
      <c r="C40" s="309"/>
    </row>
    <row r="41" spans="1:3" ht="12.75">
      <c r="A41" s="86"/>
      <c r="B41" s="86"/>
      <c r="C41" s="309"/>
    </row>
    <row r="42" spans="1:3" ht="12.75">
      <c r="A42" s="86"/>
      <c r="B42" s="86"/>
      <c r="C42" s="309"/>
    </row>
    <row r="43" spans="1:3" ht="12.75">
      <c r="A43" s="86"/>
      <c r="B43" s="86"/>
      <c r="C43" s="309"/>
    </row>
  </sheetData>
  <printOptions/>
  <pageMargins left="0.75" right="0.75" top="1" bottom="1" header="0.4921259845" footer="0.4921259845"/>
  <pageSetup horizontalDpi="600" verticalDpi="600" orientation="portrait" paperSize="9" r:id="rId1"/>
  <rowBreaks count="1" manualBreakCount="1">
    <brk id="42" max="255" man="1"/>
  </rowBreaks>
</worksheet>
</file>

<file path=xl/worksheets/sheet12.xml><?xml version="1.0" encoding="utf-8"?>
<worksheet xmlns="http://schemas.openxmlformats.org/spreadsheetml/2006/main" xmlns:r="http://schemas.openxmlformats.org/officeDocument/2006/relationships">
  <dimension ref="A1:G67"/>
  <sheetViews>
    <sheetView workbookViewId="0" topLeftCell="A31">
      <selection activeCell="A44" sqref="A44"/>
    </sheetView>
  </sheetViews>
  <sheetFormatPr defaultColWidth="9.140625" defaultRowHeight="12.75"/>
  <cols>
    <col min="1" max="1" width="48.28125" style="71" customWidth="1"/>
    <col min="2" max="2" width="12.421875" style="71" customWidth="1"/>
    <col min="3" max="3" width="9.421875" style="180" customWidth="1"/>
    <col min="4" max="4" width="8.421875" style="180" customWidth="1"/>
    <col min="5" max="5" width="9.140625" style="180" customWidth="1"/>
    <col min="6" max="16384" width="9.140625" style="71" customWidth="1"/>
  </cols>
  <sheetData>
    <row r="1" spans="1:2" ht="12.75">
      <c r="A1" s="47" t="s">
        <v>3</v>
      </c>
      <c r="B1" s="47"/>
    </row>
    <row r="3" spans="1:3" ht="12.75">
      <c r="A3" s="70" t="s">
        <v>223</v>
      </c>
      <c r="B3" s="70"/>
      <c r="C3" s="205"/>
    </row>
    <row r="4" spans="1:3" ht="12.75">
      <c r="A4" s="70"/>
      <c r="B4" s="70"/>
      <c r="C4" s="205"/>
    </row>
    <row r="5" spans="1:5" ht="12.75">
      <c r="A5" s="72" t="s">
        <v>19</v>
      </c>
      <c r="B5" s="199" t="s">
        <v>16</v>
      </c>
      <c r="C5" s="199" t="s">
        <v>17</v>
      </c>
      <c r="D5" s="199" t="s">
        <v>13</v>
      </c>
      <c r="E5" s="375"/>
    </row>
    <row r="6" spans="1:5" ht="12.75">
      <c r="A6" s="73"/>
      <c r="B6" s="73"/>
      <c r="C6" s="174"/>
      <c r="D6" s="174"/>
      <c r="E6" s="376"/>
    </row>
    <row r="7" spans="1:7" ht="12.75">
      <c r="A7" s="70" t="s">
        <v>224</v>
      </c>
      <c r="B7" s="75"/>
      <c r="C7" s="175"/>
      <c r="D7" s="175"/>
      <c r="E7" s="377"/>
      <c r="F7" s="74"/>
      <c r="G7" s="74"/>
    </row>
    <row r="8" spans="1:7" s="73" customFormat="1" ht="12.75">
      <c r="A8" s="161" t="s">
        <v>225</v>
      </c>
      <c r="B8" s="444">
        <v>42179</v>
      </c>
      <c r="C8" s="176">
        <v>42179</v>
      </c>
      <c r="D8" s="176">
        <v>42179</v>
      </c>
      <c r="E8" s="378"/>
      <c r="F8" s="74"/>
      <c r="G8" s="74"/>
    </row>
    <row r="9" spans="1:7" ht="12.75">
      <c r="A9" s="161" t="s">
        <v>226</v>
      </c>
      <c r="B9" s="445">
        <v>21460</v>
      </c>
      <c r="C9" s="176">
        <v>21460</v>
      </c>
      <c r="D9" s="176">
        <v>21460</v>
      </c>
      <c r="E9" s="378"/>
      <c r="F9" s="74"/>
      <c r="G9" s="74"/>
    </row>
    <row r="10" spans="1:7" ht="12.75">
      <c r="A10" s="161" t="s">
        <v>227</v>
      </c>
      <c r="B10" s="445">
        <v>218</v>
      </c>
      <c r="C10" s="177">
        <v>225</v>
      </c>
      <c r="D10" s="177">
        <v>222</v>
      </c>
      <c r="E10" s="379"/>
      <c r="F10" s="74"/>
      <c r="G10" s="74"/>
    </row>
    <row r="11" spans="1:7" ht="12.75">
      <c r="A11" s="501"/>
      <c r="B11" s="446"/>
      <c r="C11" s="175"/>
      <c r="D11" s="175"/>
      <c r="E11" s="377"/>
      <c r="F11" s="74"/>
      <c r="G11" s="74"/>
    </row>
    <row r="12" spans="1:7" ht="12.75">
      <c r="A12" s="161" t="s">
        <v>228</v>
      </c>
      <c r="B12" s="447">
        <v>4399</v>
      </c>
      <c r="C12" s="176">
        <v>3151</v>
      </c>
      <c r="D12" s="176">
        <v>4634</v>
      </c>
      <c r="E12" s="378"/>
      <c r="F12" s="74"/>
      <c r="G12" s="74"/>
    </row>
    <row r="13" spans="1:7" ht="12.75">
      <c r="A13" s="206"/>
      <c r="B13" s="73"/>
      <c r="C13" s="175"/>
      <c r="D13" s="176"/>
      <c r="E13" s="206"/>
      <c r="F13" s="74"/>
      <c r="G13" s="74"/>
    </row>
    <row r="14" spans="1:7" ht="12.75">
      <c r="A14" s="161" t="s">
        <v>229</v>
      </c>
      <c r="B14" s="73"/>
      <c r="C14" s="206"/>
      <c r="D14" s="206"/>
      <c r="E14" s="206"/>
      <c r="F14" s="74"/>
      <c r="G14" s="74"/>
    </row>
    <row r="15" spans="1:7" ht="12.75">
      <c r="A15" s="161" t="s">
        <v>230</v>
      </c>
      <c r="B15" s="73"/>
      <c r="C15" s="206"/>
      <c r="D15" s="206"/>
      <c r="E15" s="206"/>
      <c r="F15" s="74"/>
      <c r="G15" s="74"/>
    </row>
    <row r="16" spans="1:7" ht="12.75">
      <c r="A16" s="73"/>
      <c r="B16" s="73"/>
      <c r="C16" s="206"/>
      <c r="D16" s="206"/>
      <c r="E16" s="206"/>
      <c r="F16" s="74"/>
      <c r="G16" s="74"/>
    </row>
    <row r="17" spans="5:7" ht="12.75">
      <c r="E17" s="206"/>
      <c r="F17" s="74"/>
      <c r="G17" s="74"/>
    </row>
    <row r="18" spans="1:7" ht="12.75">
      <c r="A18" s="70" t="s">
        <v>231</v>
      </c>
      <c r="B18" s="70"/>
      <c r="C18" s="175"/>
      <c r="D18" s="176"/>
      <c r="E18" s="206"/>
      <c r="F18" s="74"/>
      <c r="G18" s="74"/>
    </row>
    <row r="19" spans="1:7" ht="12.75">
      <c r="A19" s="73"/>
      <c r="B19" s="73"/>
      <c r="C19" s="175"/>
      <c r="D19" s="176"/>
      <c r="E19" s="206"/>
      <c r="F19" s="74"/>
      <c r="G19" s="74"/>
    </row>
    <row r="20" spans="1:7" ht="12.75">
      <c r="A20" s="72" t="s">
        <v>19</v>
      </c>
      <c r="B20" s="199" t="str">
        <f>B5</f>
        <v>3/2011</v>
      </c>
      <c r="C20" s="199" t="str">
        <f>C5</f>
        <v>3/2010</v>
      </c>
      <c r="D20" s="199" t="str">
        <f>D5</f>
        <v>12/2010</v>
      </c>
      <c r="E20" s="375"/>
      <c r="F20" s="74"/>
      <c r="G20" s="74"/>
    </row>
    <row r="21" spans="1:7" ht="12.75">
      <c r="A21" s="76"/>
      <c r="B21" s="76"/>
      <c r="C21" s="178"/>
      <c r="D21" s="178"/>
      <c r="E21" s="178"/>
      <c r="F21" s="74"/>
      <c r="G21" s="74"/>
    </row>
    <row r="22" spans="1:7" ht="12.75">
      <c r="A22" s="161" t="s">
        <v>232</v>
      </c>
      <c r="B22" s="450">
        <v>8175</v>
      </c>
      <c r="C22" s="176">
        <v>7318</v>
      </c>
      <c r="D22" s="176">
        <v>8087</v>
      </c>
      <c r="E22" s="378"/>
      <c r="F22" s="74"/>
      <c r="G22" s="74"/>
    </row>
    <row r="23" spans="1:7" ht="12.75">
      <c r="A23" s="161" t="s">
        <v>233</v>
      </c>
      <c r="B23" s="450">
        <v>20089</v>
      </c>
      <c r="C23" s="176">
        <v>16446</v>
      </c>
      <c r="D23" s="176">
        <v>20087</v>
      </c>
      <c r="E23" s="378"/>
      <c r="F23" s="74"/>
      <c r="G23" s="74"/>
    </row>
    <row r="24" spans="1:5" ht="12.75">
      <c r="A24" s="168" t="s">
        <v>234</v>
      </c>
      <c r="B24" s="451">
        <v>4252</v>
      </c>
      <c r="C24" s="179">
        <v>5294</v>
      </c>
      <c r="D24" s="179">
        <v>4509</v>
      </c>
      <c r="E24" s="378"/>
    </row>
    <row r="25" spans="1:5" ht="12.75">
      <c r="A25" s="161" t="s">
        <v>174</v>
      </c>
      <c r="B25" s="450">
        <v>32516</v>
      </c>
      <c r="C25" s="176">
        <f>SUM(C22:C24)</f>
        <v>29058</v>
      </c>
      <c r="D25" s="176">
        <f>SUM(D22:D24)</f>
        <v>32683</v>
      </c>
      <c r="E25" s="378"/>
    </row>
    <row r="26" ht="12.75">
      <c r="F26" s="73"/>
    </row>
    <row r="27" ht="12.75">
      <c r="D27" s="176"/>
    </row>
    <row r="28" spans="1:2" ht="12.75">
      <c r="A28" s="70" t="s">
        <v>235</v>
      </c>
      <c r="B28" s="70"/>
    </row>
    <row r="29" spans="1:2" ht="12.75">
      <c r="A29" s="70"/>
      <c r="B29" s="70"/>
    </row>
    <row r="30" spans="1:3" ht="12.75">
      <c r="A30" s="70" t="s">
        <v>236</v>
      </c>
      <c r="B30" s="205"/>
      <c r="C30" s="205"/>
    </row>
    <row r="31" spans="1:2" ht="12.75">
      <c r="A31" s="180"/>
      <c r="B31" s="180"/>
    </row>
    <row r="32" spans="1:5" ht="12.75">
      <c r="A32" s="72" t="s">
        <v>19</v>
      </c>
      <c r="B32" s="199" t="str">
        <f>+B20</f>
        <v>3/2011</v>
      </c>
      <c r="C32" s="199" t="str">
        <f>+C20</f>
        <v>3/2010</v>
      </c>
      <c r="D32" s="199" t="str">
        <f>D20</f>
        <v>12/2010</v>
      </c>
      <c r="E32" s="375"/>
    </row>
    <row r="33" spans="1:5" ht="12.75">
      <c r="A33" s="340"/>
      <c r="B33" s="340"/>
      <c r="C33" s="178"/>
      <c r="D33" s="178"/>
      <c r="E33" s="178"/>
    </row>
    <row r="34" spans="1:5" ht="12.75">
      <c r="A34" s="73" t="s">
        <v>237</v>
      </c>
      <c r="B34" s="206"/>
      <c r="E34" s="380"/>
    </row>
    <row r="35" spans="1:5" ht="12.75">
      <c r="A35" s="206"/>
      <c r="B35" s="206"/>
      <c r="E35" s="380"/>
    </row>
    <row r="36" spans="1:5" ht="12.75">
      <c r="A36" s="161" t="s">
        <v>232</v>
      </c>
      <c r="B36" s="450">
        <v>11716</v>
      </c>
      <c r="C36" s="176">
        <v>4629</v>
      </c>
      <c r="D36" s="176">
        <v>11010</v>
      </c>
      <c r="E36" s="378"/>
    </row>
    <row r="37" spans="1:5" ht="12.75">
      <c r="A37" s="162" t="s">
        <v>234</v>
      </c>
      <c r="B37" s="450">
        <v>47668</v>
      </c>
      <c r="C37" s="176">
        <v>30071</v>
      </c>
      <c r="D37" s="176">
        <v>49355</v>
      </c>
      <c r="E37" s="378"/>
    </row>
    <row r="38" spans="1:5" ht="12.75">
      <c r="A38" s="168" t="s">
        <v>233</v>
      </c>
      <c r="B38" s="451"/>
      <c r="C38" s="179"/>
      <c r="D38" s="179">
        <v>267</v>
      </c>
      <c r="E38" s="378"/>
    </row>
    <row r="39" spans="1:5" ht="12.75">
      <c r="A39" s="161" t="s">
        <v>174</v>
      </c>
      <c r="B39" s="450">
        <v>59384</v>
      </c>
      <c r="C39" s="176">
        <f>SUM(C36:C38)</f>
        <v>34700</v>
      </c>
      <c r="D39" s="176">
        <f>SUM(D36:D38)</f>
        <v>60632</v>
      </c>
      <c r="E39" s="378"/>
    </row>
    <row r="40" spans="1:5" ht="12.75">
      <c r="A40" s="73" t="s">
        <v>238</v>
      </c>
      <c r="B40" s="452">
        <v>-665</v>
      </c>
      <c r="C40" s="188">
        <v>-1336</v>
      </c>
      <c r="D40" s="188">
        <v>-1173</v>
      </c>
      <c r="E40" s="381"/>
    </row>
    <row r="41" spans="1:3" ht="12.75">
      <c r="A41" s="77"/>
      <c r="B41" s="77"/>
      <c r="C41" s="313"/>
    </row>
    <row r="42" spans="1:5" ht="51.75" customHeight="1">
      <c r="A42" s="505" t="s">
        <v>248</v>
      </c>
      <c r="B42" s="505"/>
      <c r="C42" s="505"/>
      <c r="D42" s="505"/>
      <c r="E42" s="505"/>
    </row>
    <row r="43" spans="1:5" ht="14.25" customHeight="1">
      <c r="A43" s="505"/>
      <c r="B43" s="505"/>
      <c r="C43" s="505"/>
      <c r="D43" s="505"/>
      <c r="E43" s="505"/>
    </row>
    <row r="44" spans="1:2" ht="12.75">
      <c r="A44" s="160" t="s">
        <v>239</v>
      </c>
      <c r="B44" s="160"/>
    </row>
    <row r="46" spans="1:4" ht="12.75">
      <c r="A46" s="72" t="s">
        <v>240</v>
      </c>
      <c r="B46" s="199" t="s">
        <v>16</v>
      </c>
      <c r="C46" s="199" t="s">
        <v>17</v>
      </c>
      <c r="D46" s="405" t="s">
        <v>14</v>
      </c>
    </row>
    <row r="48" spans="1:4" ht="12.75">
      <c r="A48" s="403" t="s">
        <v>241</v>
      </c>
      <c r="B48" s="403"/>
      <c r="C48" s="440"/>
      <c r="D48" s="404"/>
    </row>
    <row r="49" spans="1:4" ht="12.75">
      <c r="A49" s="403"/>
      <c r="B49" s="403"/>
      <c r="C49" s="440"/>
      <c r="D49" s="404"/>
    </row>
    <row r="50" spans="1:4" ht="12.75">
      <c r="A50" s="403" t="s">
        <v>232</v>
      </c>
      <c r="B50" s="453">
        <v>6333</v>
      </c>
      <c r="C50" s="441">
        <v>0</v>
      </c>
      <c r="D50" s="410">
        <v>7596</v>
      </c>
    </row>
    <row r="51" spans="1:4" ht="12.75">
      <c r="A51" s="168" t="s">
        <v>233</v>
      </c>
      <c r="B51" s="454">
        <v>1908</v>
      </c>
      <c r="C51" s="442">
        <v>0</v>
      </c>
      <c r="D51" s="429">
        <v>2544</v>
      </c>
    </row>
    <row r="52" spans="1:4" ht="12.75">
      <c r="A52" s="403" t="s">
        <v>174</v>
      </c>
      <c r="B52" s="453">
        <v>8241</v>
      </c>
      <c r="C52" s="441">
        <v>0</v>
      </c>
      <c r="D52" s="410">
        <v>10140</v>
      </c>
    </row>
    <row r="53" spans="1:4" ht="12.75">
      <c r="A53" s="403" t="s">
        <v>242</v>
      </c>
      <c r="B53" s="453">
        <v>1322</v>
      </c>
      <c r="C53" s="443">
        <v>0</v>
      </c>
      <c r="D53" s="411">
        <v>400</v>
      </c>
    </row>
    <row r="54" spans="1:4" ht="12.75">
      <c r="A54" s="403"/>
      <c r="B54" s="403"/>
      <c r="C54" s="440"/>
      <c r="D54" s="404"/>
    </row>
    <row r="55" ht="12.75">
      <c r="A55" s="403"/>
    </row>
    <row r="56" spans="1:4" ht="66" customHeight="1">
      <c r="A56" s="503" t="s">
        <v>249</v>
      </c>
      <c r="B56" s="504"/>
      <c r="C56" s="504"/>
      <c r="D56" s="456"/>
    </row>
    <row r="57" spans="1:4" ht="12.75" customHeight="1">
      <c r="A57" s="455"/>
      <c r="B57" s="455"/>
      <c r="C57" s="456"/>
      <c r="D57" s="456"/>
    </row>
    <row r="58" spans="1:2" ht="12.75" customHeight="1">
      <c r="A58" s="70" t="s">
        <v>243</v>
      </c>
      <c r="B58" s="70"/>
    </row>
    <row r="59" ht="12.75" customHeight="1"/>
    <row r="60" spans="1:5" ht="12.75" customHeight="1">
      <c r="A60" s="72" t="s">
        <v>19</v>
      </c>
      <c r="B60" s="430" t="str">
        <f>B46</f>
        <v>3/2011</v>
      </c>
      <c r="C60" s="199" t="str">
        <f>+C32</f>
        <v>3/2010</v>
      </c>
      <c r="D60" s="199" t="str">
        <f>D32</f>
        <v>12/2010</v>
      </c>
      <c r="E60" s="375"/>
    </row>
    <row r="61" ht="12.75" customHeight="1">
      <c r="E61" s="380"/>
    </row>
    <row r="62" spans="1:5" ht="12.75" customHeight="1">
      <c r="A62" s="161" t="s">
        <v>244</v>
      </c>
      <c r="B62" s="77"/>
      <c r="E62" s="380"/>
    </row>
    <row r="63" spans="1:5" ht="12.75" customHeight="1">
      <c r="A63" s="161" t="s">
        <v>245</v>
      </c>
      <c r="B63" s="77">
        <v>0</v>
      </c>
      <c r="C63" s="176">
        <v>161</v>
      </c>
      <c r="D63" s="176">
        <v>196</v>
      </c>
      <c r="E63" s="378"/>
    </row>
    <row r="64" spans="1:5" ht="12.75">
      <c r="A64" s="161" t="s">
        <v>238</v>
      </c>
      <c r="B64" s="77">
        <v>0</v>
      </c>
      <c r="C64" s="180">
        <v>1</v>
      </c>
      <c r="D64" s="180">
        <v>7</v>
      </c>
      <c r="E64" s="380"/>
    </row>
    <row r="65" ht="12.75">
      <c r="E65" s="380"/>
    </row>
    <row r="66" spans="1:3" ht="27" customHeight="1">
      <c r="A66" s="503" t="s">
        <v>246</v>
      </c>
      <c r="B66" s="504"/>
      <c r="C66" s="504"/>
    </row>
    <row r="67" spans="1:2" ht="12.75">
      <c r="A67" s="77"/>
      <c r="B67" s="77"/>
    </row>
  </sheetData>
  <mergeCells count="4">
    <mergeCell ref="A56:C56"/>
    <mergeCell ref="A66:C66"/>
    <mergeCell ref="A42:E42"/>
    <mergeCell ref="A43:E43"/>
  </mergeCells>
  <printOptions/>
  <pageMargins left="0.75" right="0.75" top="0.64" bottom="0.35" header="0.4921259845" footer="0.41"/>
  <pageSetup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A20" sqref="A20"/>
    </sheetView>
  </sheetViews>
  <sheetFormatPr defaultColWidth="9.140625" defaultRowHeight="12.75"/>
  <cols>
    <col min="1" max="1" width="36.8515625" style="214" customWidth="1"/>
    <col min="2" max="2" width="9.8515625" style="213" customWidth="1"/>
    <col min="3" max="3" width="10.28125" style="213" customWidth="1"/>
    <col min="4" max="4" width="10.28125" style="211" customWidth="1"/>
    <col min="5" max="5" width="10.140625" style="212" customWidth="1"/>
    <col min="6" max="6" width="13.28125" style="214" customWidth="1"/>
    <col min="7" max="7" width="9.140625" style="214" customWidth="1"/>
    <col min="8" max="8" width="26.00390625" style="214" customWidth="1"/>
    <col min="9" max="16384" width="9.140625" style="214" customWidth="1"/>
  </cols>
  <sheetData>
    <row r="1" spans="1:3" ht="12.75">
      <c r="A1" s="210" t="s">
        <v>2</v>
      </c>
      <c r="B1" s="249"/>
      <c r="C1" s="249"/>
    </row>
    <row r="2" spans="1:3" ht="12.75">
      <c r="A2" s="210"/>
      <c r="B2" s="249"/>
      <c r="C2" s="249"/>
    </row>
    <row r="3" spans="1:6" ht="15.75">
      <c r="A3" s="215" t="s">
        <v>40</v>
      </c>
      <c r="B3" s="253"/>
      <c r="C3" s="253"/>
      <c r="D3" s="216"/>
      <c r="E3" s="217"/>
      <c r="F3" s="218"/>
    </row>
    <row r="4" spans="1:6" ht="12.75">
      <c r="A4" s="219"/>
      <c r="B4" s="228"/>
      <c r="C4" s="228"/>
      <c r="D4" s="220"/>
      <c r="E4" s="221"/>
      <c r="F4" s="218"/>
    </row>
    <row r="5" spans="1:6" ht="12.75">
      <c r="A5" s="460" t="s">
        <v>19</v>
      </c>
      <c r="B5" s="222" t="s">
        <v>15</v>
      </c>
      <c r="C5" s="222" t="s">
        <v>4</v>
      </c>
      <c r="D5" s="222" t="s">
        <v>12</v>
      </c>
      <c r="E5" s="223"/>
      <c r="F5" s="223"/>
    </row>
    <row r="6" spans="1:6" ht="12.75">
      <c r="A6" s="224"/>
      <c r="B6" s="346"/>
      <c r="C6" s="346"/>
      <c r="D6" s="225"/>
      <c r="E6" s="227"/>
      <c r="F6" s="227"/>
    </row>
    <row r="7" spans="1:10" s="213" customFormat="1" ht="12.75" customHeight="1">
      <c r="A7" s="228" t="s">
        <v>33</v>
      </c>
      <c r="B7" s="329">
        <v>3996</v>
      </c>
      <c r="C7" s="329">
        <v>4131</v>
      </c>
      <c r="D7" s="229">
        <v>26204</v>
      </c>
      <c r="E7" s="390"/>
      <c r="F7" s="384"/>
      <c r="G7" s="383"/>
      <c r="H7" s="231"/>
      <c r="I7" s="223"/>
      <c r="J7" s="211"/>
    </row>
    <row r="8" spans="1:9" s="211" customFormat="1" ht="25.5" customHeight="1">
      <c r="A8" s="232" t="s">
        <v>41</v>
      </c>
      <c r="B8" s="347"/>
      <c r="C8" s="347"/>
      <c r="D8" s="389"/>
      <c r="E8" s="230"/>
      <c r="F8" s="384"/>
      <c r="G8" s="385"/>
      <c r="H8" s="233"/>
      <c r="I8" s="234"/>
    </row>
    <row r="9" spans="1:9" s="211" customFormat="1" ht="12.75" customHeight="1">
      <c r="A9" s="270" t="s">
        <v>42</v>
      </c>
      <c r="B9" s="270">
        <v>921</v>
      </c>
      <c r="C9" s="270">
        <v>-195</v>
      </c>
      <c r="D9" s="390">
        <v>223</v>
      </c>
      <c r="E9" s="227"/>
      <c r="F9" s="382"/>
      <c r="G9" s="385"/>
      <c r="H9" s="233"/>
      <c r="I9" s="234"/>
    </row>
    <row r="10" spans="1:9" s="211" customFormat="1" ht="12.75" customHeight="1">
      <c r="A10" s="270" t="s">
        <v>43</v>
      </c>
      <c r="B10" s="270"/>
      <c r="C10" s="270"/>
      <c r="D10" s="390"/>
      <c r="E10" s="227"/>
      <c r="F10" s="384"/>
      <c r="G10" s="385"/>
      <c r="H10" s="233"/>
      <c r="I10" s="234"/>
    </row>
    <row r="11" spans="1:9" s="211" customFormat="1" ht="12.75" customHeight="1">
      <c r="A11" s="271" t="s">
        <v>44</v>
      </c>
      <c r="B11" s="270">
        <v>-2</v>
      </c>
      <c r="C11" s="270"/>
      <c r="D11" s="390">
        <v>-58</v>
      </c>
      <c r="E11" s="227"/>
      <c r="F11" s="384"/>
      <c r="G11" s="385"/>
      <c r="H11" s="233"/>
      <c r="I11" s="234"/>
    </row>
    <row r="12" spans="1:9" s="211" customFormat="1" ht="12.75" customHeight="1">
      <c r="A12" s="272" t="s">
        <v>45</v>
      </c>
      <c r="B12" s="272"/>
      <c r="C12" s="272"/>
      <c r="D12" s="236"/>
      <c r="E12" s="227"/>
      <c r="F12" s="384"/>
      <c r="G12" s="385"/>
      <c r="H12" s="233"/>
      <c r="I12" s="234"/>
    </row>
    <row r="13" spans="1:9" s="211" customFormat="1" ht="12.75" customHeight="1">
      <c r="A13" s="270" t="s">
        <v>43</v>
      </c>
      <c r="B13" s="227">
        <f>SUM(B11:B12)</f>
        <v>-2</v>
      </c>
      <c r="C13" s="227">
        <v>0</v>
      </c>
      <c r="D13" s="227">
        <f>SUM(D11:D12)</f>
        <v>-58</v>
      </c>
      <c r="E13" s="227"/>
      <c r="F13" s="384"/>
      <c r="G13" s="385"/>
      <c r="H13" s="233"/>
      <c r="I13" s="234"/>
    </row>
    <row r="14" spans="1:9" s="211" customFormat="1" ht="12.75" customHeight="1">
      <c r="A14" s="273" t="s">
        <v>46</v>
      </c>
      <c r="B14" s="437">
        <v>32</v>
      </c>
      <c r="C14" s="330">
        <v>807</v>
      </c>
      <c r="D14" s="236">
        <v>792</v>
      </c>
      <c r="E14" s="227"/>
      <c r="F14" s="384"/>
      <c r="G14" s="385"/>
      <c r="H14" s="238"/>
      <c r="I14" s="239"/>
    </row>
    <row r="15" spans="1:9" s="218" customFormat="1" ht="25.5" customHeight="1">
      <c r="A15" s="240" t="s">
        <v>41</v>
      </c>
      <c r="B15" s="391">
        <f>B9+B13+B14</f>
        <v>951</v>
      </c>
      <c r="C15" s="241">
        <v>612</v>
      </c>
      <c r="D15" s="391">
        <f>D9+D13+D14</f>
        <v>957</v>
      </c>
      <c r="E15" s="243"/>
      <c r="F15" s="384"/>
      <c r="G15" s="386"/>
      <c r="H15" s="242"/>
      <c r="I15" s="242"/>
    </row>
    <row r="16" spans="1:9" s="218" customFormat="1" ht="12.75" customHeight="1">
      <c r="A16" s="232" t="s">
        <v>47</v>
      </c>
      <c r="B16" s="390">
        <f>B7+B15</f>
        <v>4947</v>
      </c>
      <c r="C16" s="243">
        <v>4743</v>
      </c>
      <c r="D16" s="390">
        <f>D7+D15</f>
        <v>27161</v>
      </c>
      <c r="E16" s="243"/>
      <c r="F16" s="384"/>
      <c r="G16" s="387"/>
      <c r="H16" s="244"/>
      <c r="I16" s="245"/>
    </row>
    <row r="17" spans="1:9" s="218" customFormat="1" ht="12.75" customHeight="1">
      <c r="A17" s="232"/>
      <c r="B17" s="438"/>
      <c r="C17" s="347"/>
      <c r="D17" s="390"/>
      <c r="E17" s="243"/>
      <c r="F17" s="384"/>
      <c r="G17" s="387"/>
      <c r="H17" s="244"/>
      <c r="I17" s="245"/>
    </row>
    <row r="18" spans="1:10" ht="12.75" customHeight="1">
      <c r="A18" s="246" t="s">
        <v>34</v>
      </c>
      <c r="B18" s="439"/>
      <c r="C18" s="348"/>
      <c r="D18" s="392"/>
      <c r="E18" s="211"/>
      <c r="F18" s="385"/>
      <c r="G18" s="388"/>
      <c r="H18" s="218"/>
      <c r="I18" s="247"/>
      <c r="J18" s="218"/>
    </row>
    <row r="19" spans="1:10" ht="12.75" customHeight="1">
      <c r="A19" s="248" t="s">
        <v>35</v>
      </c>
      <c r="B19" s="226">
        <f>+B16-B20</f>
        <v>4943</v>
      </c>
      <c r="C19" s="226">
        <v>4717</v>
      </c>
      <c r="D19" s="226">
        <f>+D16-D20</f>
        <v>27130</v>
      </c>
      <c r="E19" s="227"/>
      <c r="F19" s="384"/>
      <c r="G19" s="388"/>
      <c r="H19" s="218"/>
      <c r="I19" s="247"/>
      <c r="J19" s="218"/>
    </row>
    <row r="20" spans="1:10" ht="12.75" customHeight="1">
      <c r="A20" s="224" t="s">
        <v>111</v>
      </c>
      <c r="B20" s="226">
        <v>4</v>
      </c>
      <c r="C20" s="329">
        <v>26</v>
      </c>
      <c r="D20" s="229">
        <v>31</v>
      </c>
      <c r="E20" s="211"/>
      <c r="F20" s="384"/>
      <c r="G20" s="388"/>
      <c r="H20" s="218"/>
      <c r="I20" s="218"/>
      <c r="J20" s="218"/>
    </row>
    <row r="21" spans="4:7" ht="12.75">
      <c r="D21" s="227"/>
      <c r="E21" s="418"/>
      <c r="F21" s="388"/>
      <c r="G21" s="388"/>
    </row>
    <row r="22" spans="1:4" ht="12.75">
      <c r="A22" s="224"/>
      <c r="B22" s="346"/>
      <c r="C22" s="329"/>
      <c r="D22" s="227"/>
    </row>
    <row r="23" spans="2:5" ht="12.75">
      <c r="B23" s="214"/>
      <c r="C23" s="214"/>
      <c r="D23" s="214"/>
      <c r="E23" s="214"/>
    </row>
    <row r="24" spans="2:5" ht="12.75">
      <c r="B24" s="214"/>
      <c r="C24" s="214"/>
      <c r="D24" s="214"/>
      <c r="E24" s="214"/>
    </row>
    <row r="25" spans="2:5" ht="12.75">
      <c r="B25" s="214"/>
      <c r="C25" s="214"/>
      <c r="D25" s="214"/>
      <c r="E25" s="214"/>
    </row>
    <row r="26" spans="2:5" ht="12.75">
      <c r="B26" s="214"/>
      <c r="C26" s="214"/>
      <c r="D26" s="214"/>
      <c r="E26" s="214"/>
    </row>
    <row r="27" spans="2:5" ht="12.75">
      <c r="B27" s="214"/>
      <c r="C27" s="214"/>
      <c r="D27" s="214"/>
      <c r="E27" s="214"/>
    </row>
    <row r="28" spans="2:5" ht="12.75">
      <c r="B28" s="214"/>
      <c r="C28" s="214"/>
      <c r="D28" s="214"/>
      <c r="E28" s="214"/>
    </row>
    <row r="29" spans="2:5" ht="12.75">
      <c r="B29" s="214"/>
      <c r="C29" s="214"/>
      <c r="D29" s="214"/>
      <c r="E29" s="214"/>
    </row>
    <row r="30" spans="2:5" ht="12.75">
      <c r="B30" s="214"/>
      <c r="C30" s="214"/>
      <c r="D30" s="214"/>
      <c r="E30" s="214"/>
    </row>
    <row r="31" spans="2:5" ht="12.75">
      <c r="B31" s="214"/>
      <c r="C31" s="214"/>
      <c r="D31" s="214"/>
      <c r="E31" s="214"/>
    </row>
  </sheetData>
  <sheetProtection/>
  <printOptions/>
  <pageMargins left="0.72" right="0.42" top="0.984251968503937" bottom="0" header="0.79" footer="0.4921259845"/>
  <pageSetup fitToHeight="7" fitToWidth="1" orientation="portrait" paperSize="9" scale="91" r:id="rId1"/>
</worksheet>
</file>

<file path=xl/worksheets/sheet3.xml><?xml version="1.0" encoding="utf-8"?>
<worksheet xmlns="http://schemas.openxmlformats.org/spreadsheetml/2006/main" xmlns:r="http://schemas.openxmlformats.org/officeDocument/2006/relationships">
  <dimension ref="A1:G90"/>
  <sheetViews>
    <sheetView workbookViewId="0" topLeftCell="A46">
      <selection activeCell="L54" sqref="L54"/>
    </sheetView>
  </sheetViews>
  <sheetFormatPr defaultColWidth="9.140625" defaultRowHeight="12.75"/>
  <cols>
    <col min="1" max="1" width="40.8515625" style="2" customWidth="1"/>
    <col min="2" max="3" width="11.00390625" style="105" customWidth="1"/>
    <col min="4" max="4" width="10.140625" style="2" customWidth="1"/>
    <col min="5" max="5" width="10.140625" style="2" bestFit="1" customWidth="1"/>
    <col min="6" max="16384" width="9.140625" style="2" customWidth="1"/>
  </cols>
  <sheetData>
    <row r="1" ht="12.75">
      <c r="A1" s="210" t="s">
        <v>2</v>
      </c>
    </row>
    <row r="3" spans="1:2" ht="15.75">
      <c r="A3" s="1" t="s">
        <v>49</v>
      </c>
      <c r="B3" s="285"/>
    </row>
    <row r="4" spans="1:2" ht="12.75">
      <c r="A4" s="12"/>
      <c r="B4" s="286"/>
    </row>
    <row r="5" spans="1:4" ht="12.75">
      <c r="A5" s="461" t="s">
        <v>19</v>
      </c>
      <c r="B5" s="108" t="s">
        <v>16</v>
      </c>
      <c r="C5" s="108" t="s">
        <v>17</v>
      </c>
      <c r="D5" s="108" t="s">
        <v>13</v>
      </c>
    </row>
    <row r="6" spans="1:4" ht="12.75">
      <c r="A6" s="12"/>
      <c r="D6" s="105"/>
    </row>
    <row r="7" spans="1:4" ht="12.75">
      <c r="A7" s="4" t="s">
        <v>50</v>
      </c>
      <c r="B7" s="102"/>
      <c r="C7" s="102"/>
      <c r="D7" s="102"/>
    </row>
    <row r="8" spans="2:4" ht="12.75">
      <c r="B8" s="102"/>
      <c r="C8" s="102"/>
      <c r="D8" s="102"/>
    </row>
    <row r="9" spans="1:4" ht="12.75">
      <c r="A9" s="4" t="s">
        <v>51</v>
      </c>
      <c r="B9" s="102"/>
      <c r="C9" s="102"/>
      <c r="D9" s="102"/>
    </row>
    <row r="10" spans="1:4" ht="12.75">
      <c r="A10" s="4"/>
      <c r="B10" s="102"/>
      <c r="C10" s="102"/>
      <c r="D10" s="102"/>
    </row>
    <row r="11" spans="1:4" ht="12.75">
      <c r="A11" s="7" t="s">
        <v>52</v>
      </c>
      <c r="B11" s="102"/>
      <c r="C11" s="102"/>
      <c r="D11" s="102"/>
    </row>
    <row r="12" spans="1:4" ht="12.75">
      <c r="A12" s="13" t="s">
        <v>53</v>
      </c>
      <c r="B12" s="102">
        <v>114670</v>
      </c>
      <c r="C12" s="102">
        <v>113371</v>
      </c>
      <c r="D12" s="102">
        <v>113467</v>
      </c>
    </row>
    <row r="13" spans="1:4" ht="12.75">
      <c r="A13" s="462" t="s">
        <v>54</v>
      </c>
      <c r="B13" s="102">
        <v>5753</v>
      </c>
      <c r="C13" s="102">
        <v>5800</v>
      </c>
      <c r="D13" s="102">
        <v>4736</v>
      </c>
    </row>
    <row r="14" spans="1:4" ht="12.75">
      <c r="A14" s="462" t="s">
        <v>55</v>
      </c>
      <c r="B14" s="102">
        <v>10711</v>
      </c>
      <c r="C14" s="102">
        <v>11122</v>
      </c>
      <c r="D14" s="102">
        <v>10023</v>
      </c>
    </row>
    <row r="15" spans="1:4" ht="25.5">
      <c r="A15" s="462" t="s">
        <v>56</v>
      </c>
      <c r="B15" s="102">
        <v>743</v>
      </c>
      <c r="C15" s="102">
        <v>2704</v>
      </c>
      <c r="D15" s="102">
        <v>1229</v>
      </c>
    </row>
    <row r="16" spans="1:7" ht="12.75">
      <c r="A16" s="463" t="s">
        <v>57</v>
      </c>
      <c r="B16" s="103">
        <v>13271</v>
      </c>
      <c r="C16" s="103">
        <v>13608</v>
      </c>
      <c r="D16" s="103">
        <v>13226</v>
      </c>
      <c r="E16" s="5"/>
      <c r="F16" s="5"/>
      <c r="G16" s="5"/>
    </row>
    <row r="17" spans="1:7" ht="12.75">
      <c r="A17" s="12"/>
      <c r="B17" s="104">
        <f>SUM(B12:B16)</f>
        <v>145148</v>
      </c>
      <c r="C17" s="104">
        <f>SUM(C12:C16)</f>
        <v>146605</v>
      </c>
      <c r="D17" s="104">
        <v>142681</v>
      </c>
      <c r="E17" s="5"/>
      <c r="F17" s="5"/>
      <c r="G17" s="5"/>
    </row>
    <row r="18" spans="1:4" ht="12.75">
      <c r="A18" s="464" t="s">
        <v>58</v>
      </c>
      <c r="B18" s="102"/>
      <c r="C18" s="102"/>
      <c r="D18" s="102"/>
    </row>
    <row r="19" spans="1:4" ht="12.75">
      <c r="A19" s="13" t="s">
        <v>59</v>
      </c>
      <c r="B19" s="102">
        <v>4655</v>
      </c>
      <c r="C19" s="102">
        <v>4075</v>
      </c>
      <c r="D19" s="102">
        <v>4671</v>
      </c>
    </row>
    <row r="20" spans="1:4" ht="12.75">
      <c r="A20" s="13" t="s">
        <v>60</v>
      </c>
      <c r="B20" s="102">
        <v>78617</v>
      </c>
      <c r="C20" s="102">
        <v>71399</v>
      </c>
      <c r="D20" s="102">
        <v>78908</v>
      </c>
    </row>
    <row r="21" spans="1:4" ht="12.75">
      <c r="A21" s="13" t="s">
        <v>61</v>
      </c>
      <c r="B21" s="102">
        <v>112244</v>
      </c>
      <c r="C21" s="102">
        <v>107612</v>
      </c>
      <c r="D21" s="102">
        <v>111733</v>
      </c>
    </row>
    <row r="22" spans="1:4" ht="12.75">
      <c r="A22" s="13" t="s">
        <v>62</v>
      </c>
      <c r="B22" s="102">
        <v>85</v>
      </c>
      <c r="C22" s="102">
        <v>82</v>
      </c>
      <c r="D22" s="102">
        <v>85</v>
      </c>
    </row>
    <row r="23" spans="1:4" ht="25.5">
      <c r="A23" s="465" t="s">
        <v>63</v>
      </c>
      <c r="B23" s="103">
        <v>5021</v>
      </c>
      <c r="C23" s="103">
        <v>15174</v>
      </c>
      <c r="D23" s="103">
        <v>5303</v>
      </c>
    </row>
    <row r="24" spans="1:5" ht="12.75">
      <c r="A24" s="8"/>
      <c r="B24" s="104">
        <f>SUM(B19:B23)</f>
        <v>200622</v>
      </c>
      <c r="C24" s="104">
        <f>SUM(C19:C23)</f>
        <v>198342</v>
      </c>
      <c r="D24" s="104">
        <v>200700</v>
      </c>
      <c r="E24" s="5"/>
    </row>
    <row r="25" spans="1:4" ht="12.75">
      <c r="A25" s="464" t="s">
        <v>64</v>
      </c>
      <c r="B25" s="102"/>
      <c r="C25" s="102"/>
      <c r="D25" s="102"/>
    </row>
    <row r="26" spans="1:4" ht="12.75">
      <c r="A26" s="13" t="s">
        <v>65</v>
      </c>
      <c r="B26" s="102">
        <v>589</v>
      </c>
      <c r="C26" s="102">
        <v>525</v>
      </c>
      <c r="D26" s="102">
        <v>598</v>
      </c>
    </row>
    <row r="27" spans="1:4" ht="12.75">
      <c r="A27" s="13" t="s">
        <v>66</v>
      </c>
      <c r="B27" s="102">
        <v>3549</v>
      </c>
      <c r="C27" s="102">
        <v>4159</v>
      </c>
      <c r="D27" s="102">
        <v>3547</v>
      </c>
    </row>
    <row r="28" spans="1:4" ht="12.75">
      <c r="A28" s="13" t="s">
        <v>67</v>
      </c>
      <c r="B28" s="102">
        <v>4116</v>
      </c>
      <c r="C28" s="102">
        <v>2477</v>
      </c>
      <c r="D28" s="102">
        <v>3924</v>
      </c>
    </row>
    <row r="29" spans="1:4" ht="12.75">
      <c r="A29" s="14" t="s">
        <v>68</v>
      </c>
      <c r="B29" s="103">
        <v>3318</v>
      </c>
      <c r="C29" s="103">
        <v>644</v>
      </c>
      <c r="D29" s="103">
        <v>3401</v>
      </c>
    </row>
    <row r="30" spans="1:4" ht="12.75">
      <c r="A30" s="12"/>
      <c r="B30" s="102">
        <f>SUM(B26:B29)</f>
        <v>11572</v>
      </c>
      <c r="C30" s="102">
        <f>SUM(C26:C29)</f>
        <v>7805</v>
      </c>
      <c r="D30" s="102">
        <v>11470</v>
      </c>
    </row>
    <row r="31" spans="1:4" ht="12.75">
      <c r="A31" s="12"/>
      <c r="B31" s="102"/>
      <c r="C31" s="102"/>
      <c r="D31" s="102"/>
    </row>
    <row r="32" spans="1:4" ht="12.75">
      <c r="A32" s="11" t="s">
        <v>69</v>
      </c>
      <c r="B32" s="104">
        <f>B30+B24+B17</f>
        <v>357342</v>
      </c>
      <c r="C32" s="104">
        <f>C30+C24+C17</f>
        <v>352752</v>
      </c>
      <c r="D32" s="104">
        <v>354851</v>
      </c>
    </row>
    <row r="33" spans="1:4" ht="12.75">
      <c r="A33" s="11"/>
      <c r="B33" s="102"/>
      <c r="C33" s="102"/>
      <c r="D33" s="102"/>
    </row>
    <row r="34" spans="1:4" ht="12.75">
      <c r="A34" s="11" t="s">
        <v>70</v>
      </c>
      <c r="B34" s="102"/>
      <c r="C34" s="102"/>
      <c r="D34" s="102"/>
    </row>
    <row r="35" spans="2:4" ht="12.75">
      <c r="B35" s="102"/>
      <c r="C35" s="102"/>
      <c r="D35" s="102"/>
    </row>
    <row r="36" spans="1:4" ht="12.75">
      <c r="A36" s="2" t="s">
        <v>71</v>
      </c>
      <c r="B36" s="102">
        <v>24146</v>
      </c>
      <c r="C36" s="102">
        <v>28214</v>
      </c>
      <c r="D36" s="102">
        <v>27957</v>
      </c>
    </row>
    <row r="37" spans="1:5" ht="12.75">
      <c r="A37" s="7" t="s">
        <v>72</v>
      </c>
      <c r="B37" s="102">
        <v>95829</v>
      </c>
      <c r="C37" s="102">
        <v>87645</v>
      </c>
      <c r="D37" s="102">
        <v>85662</v>
      </c>
      <c r="E37" s="5"/>
    </row>
    <row r="38" spans="1:5" ht="12.75">
      <c r="A38" s="7" t="s">
        <v>73</v>
      </c>
      <c r="B38" s="102">
        <v>1413</v>
      </c>
      <c r="C38" s="102"/>
      <c r="D38" s="102">
        <v>407</v>
      </c>
      <c r="E38" s="5"/>
    </row>
    <row r="39" spans="1:5" ht="12.75">
      <c r="A39" s="7" t="s">
        <v>74</v>
      </c>
      <c r="B39" s="102">
        <v>6334</v>
      </c>
      <c r="C39" s="102">
        <v>3302</v>
      </c>
      <c r="D39" s="102">
        <v>317</v>
      </c>
      <c r="E39" s="5"/>
    </row>
    <row r="40" spans="1:5" ht="12.75">
      <c r="A40" s="7" t="s">
        <v>65</v>
      </c>
      <c r="B40" s="102">
        <v>2497</v>
      </c>
      <c r="C40" s="102">
        <v>24479</v>
      </c>
      <c r="D40" s="102">
        <v>9895</v>
      </c>
      <c r="E40" s="5"/>
    </row>
    <row r="41" spans="1:5" ht="12.75">
      <c r="A41" s="6" t="s">
        <v>75</v>
      </c>
      <c r="B41" s="103">
        <v>7277</v>
      </c>
      <c r="C41" s="103">
        <v>8440</v>
      </c>
      <c r="D41" s="103">
        <v>4653</v>
      </c>
      <c r="E41" s="5"/>
    </row>
    <row r="42" spans="1:4" ht="12.75">
      <c r="A42" s="7"/>
      <c r="B42" s="104"/>
      <c r="C42" s="104"/>
      <c r="D42" s="104"/>
    </row>
    <row r="43" spans="1:6" ht="12.75">
      <c r="A43" s="9" t="s">
        <v>76</v>
      </c>
      <c r="B43" s="104">
        <f>SUM(B36:B42)</f>
        <v>137496</v>
      </c>
      <c r="C43" s="104">
        <f>SUM(C36:C42)</f>
        <v>152080</v>
      </c>
      <c r="D43" s="104">
        <v>128891</v>
      </c>
      <c r="E43" s="5"/>
      <c r="F43" s="5"/>
    </row>
    <row r="44" spans="1:4" ht="12.75">
      <c r="A44" s="8"/>
      <c r="B44" s="104"/>
      <c r="C44" s="104"/>
      <c r="D44" s="104"/>
    </row>
    <row r="45" spans="1:5" ht="13.5" thickBot="1">
      <c r="A45" s="16" t="s">
        <v>77</v>
      </c>
      <c r="B45" s="109">
        <f>B32+B43</f>
        <v>494838</v>
      </c>
      <c r="C45" s="109">
        <f>C32+C43</f>
        <v>504832</v>
      </c>
      <c r="D45" s="109">
        <v>483742</v>
      </c>
      <c r="E45" s="5"/>
    </row>
    <row r="46" spans="1:6" ht="12.75">
      <c r="A46" s="9"/>
      <c r="B46" s="104"/>
      <c r="C46" s="104"/>
      <c r="D46" s="104"/>
      <c r="E46" s="5"/>
      <c r="F46" s="5"/>
    </row>
    <row r="47" spans="2:4" ht="12.75">
      <c r="B47" s="104"/>
      <c r="C47" s="104"/>
      <c r="D47" s="104"/>
    </row>
    <row r="48" spans="1:4" ht="12.75">
      <c r="A48" s="9"/>
      <c r="D48" s="105"/>
    </row>
    <row r="49" spans="1:4" ht="12.75">
      <c r="A49" s="9"/>
      <c r="D49" s="105"/>
    </row>
    <row r="50" spans="1:4" ht="12.75">
      <c r="A50" s="461" t="s">
        <v>19</v>
      </c>
      <c r="B50" s="108" t="str">
        <f>+B5</f>
        <v>3/2011</v>
      </c>
      <c r="C50" s="108" t="str">
        <f>+C5</f>
        <v>3/2010</v>
      </c>
      <c r="D50" s="108" t="s">
        <v>13</v>
      </c>
    </row>
    <row r="51" spans="1:4" ht="12.75">
      <c r="A51" s="12"/>
      <c r="D51" s="105"/>
    </row>
    <row r="52" spans="1:4" ht="12.75">
      <c r="A52" s="11" t="s">
        <v>78</v>
      </c>
      <c r="D52" s="105"/>
    </row>
    <row r="53" ht="12.75">
      <c r="D53" s="105"/>
    </row>
    <row r="54" spans="1:4" ht="12.75">
      <c r="A54" s="4" t="s">
        <v>79</v>
      </c>
      <c r="D54" s="105"/>
    </row>
    <row r="55" ht="12.75">
      <c r="D55" s="105"/>
    </row>
    <row r="56" spans="1:4" ht="12.75">
      <c r="A56" s="466" t="s">
        <v>80</v>
      </c>
      <c r="D56" s="105"/>
    </row>
    <row r="57" spans="1:4" ht="12.75">
      <c r="A57" s="15" t="s">
        <v>81</v>
      </c>
      <c r="B57" s="102">
        <v>19399</v>
      </c>
      <c r="C57" s="102">
        <v>19399</v>
      </c>
      <c r="D57" s="102">
        <v>19399</v>
      </c>
    </row>
    <row r="58" spans="1:4" ht="12.75">
      <c r="A58" s="15" t="s">
        <v>82</v>
      </c>
      <c r="B58" s="102">
        <v>50673</v>
      </c>
      <c r="C58" s="102">
        <v>50673</v>
      </c>
      <c r="D58" s="102">
        <v>50673</v>
      </c>
    </row>
    <row r="59" spans="1:4" ht="12.75">
      <c r="A59" s="15" t="s">
        <v>83</v>
      </c>
      <c r="B59" s="102">
        <v>-1138</v>
      </c>
      <c r="C59" s="102">
        <v>-2494</v>
      </c>
      <c r="D59" s="102">
        <v>-2141</v>
      </c>
    </row>
    <row r="60" spans="1:4" s="419" customFormat="1" ht="12.75">
      <c r="A60" s="15" t="s">
        <v>99</v>
      </c>
      <c r="B60" s="102">
        <v>-52</v>
      </c>
      <c r="C60" s="102"/>
      <c r="D60" s="431"/>
    </row>
    <row r="61" spans="1:4" ht="12.75">
      <c r="A61" s="15" t="s">
        <v>84</v>
      </c>
      <c r="B61" s="102">
        <v>133559</v>
      </c>
      <c r="C61" s="102">
        <v>128852</v>
      </c>
      <c r="D61" s="102">
        <v>128597</v>
      </c>
    </row>
    <row r="62" spans="1:5" ht="12.75">
      <c r="A62" s="18" t="s">
        <v>33</v>
      </c>
      <c r="B62" s="103">
        <v>3994</v>
      </c>
      <c r="C62" s="103">
        <v>4127</v>
      </c>
      <c r="D62" s="103">
        <v>26188</v>
      </c>
      <c r="E62" s="5"/>
    </row>
    <row r="63" spans="1:4" ht="12.75">
      <c r="A63" s="10"/>
      <c r="B63" s="104">
        <f>SUM(B57:B62)</f>
        <v>206435</v>
      </c>
      <c r="C63" s="104">
        <f>SUM(C57:C62)</f>
        <v>200557</v>
      </c>
      <c r="D63" s="104">
        <v>222716</v>
      </c>
    </row>
    <row r="64" spans="1:5" ht="12.75">
      <c r="A64" s="507" t="s">
        <v>111</v>
      </c>
      <c r="B64" s="103">
        <v>282</v>
      </c>
      <c r="C64" s="103">
        <v>273</v>
      </c>
      <c r="D64" s="103">
        <v>278</v>
      </c>
      <c r="E64" s="5"/>
    </row>
    <row r="65" spans="1:4" ht="12.75">
      <c r="A65" s="9"/>
      <c r="B65" s="104"/>
      <c r="C65" s="104"/>
      <c r="D65" s="104"/>
    </row>
    <row r="66" spans="1:4" ht="12.75">
      <c r="A66" s="11" t="s">
        <v>85</v>
      </c>
      <c r="B66" s="102">
        <f>+B64+B63</f>
        <v>206717</v>
      </c>
      <c r="C66" s="102">
        <f>+C64+C63</f>
        <v>200830</v>
      </c>
      <c r="D66" s="102">
        <v>222994</v>
      </c>
    </row>
    <row r="67" spans="1:4" ht="12.75">
      <c r="A67" s="11"/>
      <c r="B67" s="102"/>
      <c r="C67" s="102"/>
      <c r="D67" s="102"/>
    </row>
    <row r="68" spans="1:4" ht="12.75">
      <c r="A68" s="11" t="s">
        <v>86</v>
      </c>
      <c r="B68" s="102"/>
      <c r="C68" s="102"/>
      <c r="D68" s="102"/>
    </row>
    <row r="69" spans="1:4" ht="12.75">
      <c r="A69" s="19"/>
      <c r="B69" s="102"/>
      <c r="C69" s="102"/>
      <c r="D69" s="102"/>
    </row>
    <row r="70" spans="1:4" ht="12.75">
      <c r="A70" s="7" t="s">
        <v>87</v>
      </c>
      <c r="B70" s="102"/>
      <c r="C70" s="102"/>
      <c r="D70" s="102"/>
    </row>
    <row r="71" spans="1:4" ht="12.75">
      <c r="A71" s="15" t="s">
        <v>88</v>
      </c>
      <c r="B71" s="102">
        <v>33829</v>
      </c>
      <c r="C71" s="102">
        <v>32918</v>
      </c>
      <c r="D71" s="102">
        <v>33718</v>
      </c>
    </row>
    <row r="72" spans="1:4" ht="12.75">
      <c r="A72" s="15" t="s">
        <v>89</v>
      </c>
      <c r="B72" s="102">
        <v>630</v>
      </c>
      <c r="C72" s="102">
        <v>613</v>
      </c>
      <c r="D72" s="102">
        <v>615</v>
      </c>
    </row>
    <row r="73" spans="1:4" ht="12.75">
      <c r="A73" s="15" t="s">
        <v>90</v>
      </c>
      <c r="B73" s="102">
        <v>2755</v>
      </c>
      <c r="C73" s="102">
        <v>2486</v>
      </c>
      <c r="D73" s="102">
        <v>2748</v>
      </c>
    </row>
    <row r="74" spans="1:4" ht="12.75">
      <c r="A74" s="15" t="s">
        <v>91</v>
      </c>
      <c r="B74" s="102">
        <v>90969</v>
      </c>
      <c r="C74" s="102">
        <v>116231</v>
      </c>
      <c r="D74" s="102">
        <v>95563</v>
      </c>
    </row>
    <row r="75" spans="1:4" ht="12.75">
      <c r="A75" s="18" t="s">
        <v>92</v>
      </c>
      <c r="B75" s="103">
        <v>478</v>
      </c>
      <c r="C75" s="103">
        <v>1496</v>
      </c>
      <c r="D75" s="103">
        <v>364</v>
      </c>
    </row>
    <row r="76" spans="2:5" ht="12.75">
      <c r="B76" s="106">
        <f>SUM(B71:B75)</f>
        <v>128661</v>
      </c>
      <c r="C76" s="106">
        <f>SUM(C71:C75)</f>
        <v>153744</v>
      </c>
      <c r="D76" s="106">
        <v>133008</v>
      </c>
      <c r="E76" s="5"/>
    </row>
    <row r="77" spans="1:4" ht="12.75">
      <c r="A77" s="7" t="s">
        <v>93</v>
      </c>
      <c r="B77" s="102"/>
      <c r="C77" s="102"/>
      <c r="D77" s="102"/>
    </row>
    <row r="78" spans="1:4" ht="12.75">
      <c r="A78" s="15" t="s">
        <v>91</v>
      </c>
      <c r="B78" s="102">
        <v>50819</v>
      </c>
      <c r="C78" s="102">
        <v>22915</v>
      </c>
      <c r="D78" s="102">
        <v>31261</v>
      </c>
    </row>
    <row r="79" spans="1:4" ht="12.75">
      <c r="A79" s="15" t="s">
        <v>94</v>
      </c>
      <c r="B79" s="102">
        <v>107768</v>
      </c>
      <c r="C79" s="102">
        <v>123794</v>
      </c>
      <c r="D79" s="102">
        <v>94891</v>
      </c>
    </row>
    <row r="80" spans="1:4" ht="12.75">
      <c r="A80" s="15" t="s">
        <v>95</v>
      </c>
      <c r="B80" s="102">
        <v>665</v>
      </c>
      <c r="C80" s="102">
        <v>1336</v>
      </c>
      <c r="D80" s="102">
        <v>1173</v>
      </c>
    </row>
    <row r="81" spans="1:4" ht="12.75">
      <c r="A81" s="15" t="s">
        <v>96</v>
      </c>
      <c r="B81" s="102">
        <v>18</v>
      </c>
      <c r="C81" s="102">
        <v>1667</v>
      </c>
      <c r="D81" s="102">
        <v>15</v>
      </c>
    </row>
    <row r="82" spans="1:5" ht="12.75">
      <c r="A82" s="18" t="s">
        <v>90</v>
      </c>
      <c r="B82" s="103">
        <v>190</v>
      </c>
      <c r="C82" s="103">
        <v>546</v>
      </c>
      <c r="D82" s="103">
        <v>400</v>
      </c>
      <c r="E82" s="5"/>
    </row>
    <row r="83" spans="1:5" ht="12.75">
      <c r="A83" s="8"/>
      <c r="B83" s="104">
        <f>SUM(B78:B82)</f>
        <v>159460</v>
      </c>
      <c r="C83" s="104">
        <f>SUM(C78:C82)</f>
        <v>150258</v>
      </c>
      <c r="D83" s="104">
        <v>127740</v>
      </c>
      <c r="E83" s="5"/>
    </row>
    <row r="84" spans="1:4" ht="12.75">
      <c r="A84" s="8"/>
      <c r="B84" s="102"/>
      <c r="C84" s="102"/>
      <c r="D84" s="102"/>
    </row>
    <row r="85" spans="1:5" ht="12.75">
      <c r="A85" s="9" t="s">
        <v>97</v>
      </c>
      <c r="B85" s="104">
        <f>+B76+B83</f>
        <v>288121</v>
      </c>
      <c r="C85" s="104">
        <f>+C76+C83</f>
        <v>304002</v>
      </c>
      <c r="D85" s="104">
        <v>260748</v>
      </c>
      <c r="E85" s="5"/>
    </row>
    <row r="86" spans="1:4" ht="12.75">
      <c r="A86" s="12"/>
      <c r="B86" s="102"/>
      <c r="C86" s="102"/>
      <c r="D86" s="102"/>
    </row>
    <row r="87" spans="1:5" ht="13.5" thickBot="1">
      <c r="A87" s="16" t="s">
        <v>98</v>
      </c>
      <c r="B87" s="109">
        <f>B63+B64+B85</f>
        <v>494838</v>
      </c>
      <c r="C87" s="109">
        <f>C63+C64+C85</f>
        <v>504832</v>
      </c>
      <c r="D87" s="109">
        <v>483742</v>
      </c>
      <c r="E87" s="5"/>
    </row>
    <row r="88" spans="1:4" ht="12.75">
      <c r="A88" s="3"/>
      <c r="B88" s="287"/>
      <c r="D88" s="287"/>
    </row>
    <row r="89" spans="2:4" ht="12.75">
      <c r="B89" s="102">
        <f>+B45-B87</f>
        <v>0</v>
      </c>
      <c r="C89" s="102">
        <f>+C45-C87</f>
        <v>0</v>
      </c>
      <c r="D89" s="102">
        <v>0</v>
      </c>
    </row>
    <row r="90" spans="1:2" ht="12.75">
      <c r="A90" s="3"/>
      <c r="B90" s="287"/>
    </row>
  </sheetData>
  <printOptions/>
  <pageMargins left="0.99" right="0.27" top="0.984251968503937" bottom="0" header="0.77" footer="0.4921259845"/>
  <pageSetup fitToHeight="7" orientation="portrait" paperSize="9" scale="94" r:id="rId1"/>
  <rowBreaks count="1" manualBreakCount="1">
    <brk id="47" max="3" man="1"/>
  </rowBreaks>
</worksheet>
</file>

<file path=xl/worksheets/sheet4.xml><?xml version="1.0" encoding="utf-8"?>
<worksheet xmlns="http://schemas.openxmlformats.org/spreadsheetml/2006/main" xmlns:r="http://schemas.openxmlformats.org/officeDocument/2006/relationships">
  <sheetPr>
    <pageSetUpPr fitToPage="1"/>
  </sheetPr>
  <dimension ref="A1:K39"/>
  <sheetViews>
    <sheetView zoomScale="80" zoomScaleNormal="80" workbookViewId="0" topLeftCell="A1">
      <selection activeCell="A16" sqref="A16"/>
    </sheetView>
  </sheetViews>
  <sheetFormatPr defaultColWidth="11.421875" defaultRowHeight="12.75"/>
  <cols>
    <col min="1" max="1" width="30.421875" style="250" customWidth="1"/>
    <col min="2" max="3" width="12.28125" style="250" customWidth="1"/>
    <col min="4" max="4" width="13.140625" style="250" customWidth="1"/>
    <col min="5" max="5" width="13.140625" style="306" customWidth="1"/>
    <col min="6" max="7" width="12.28125" style="250" customWidth="1"/>
    <col min="8" max="8" width="13.140625" style="250" customWidth="1"/>
    <col min="9" max="9" width="12.28125" style="250" customWidth="1"/>
    <col min="10" max="10" width="13.00390625" style="250" customWidth="1"/>
    <col min="11" max="11" width="15.7109375" style="250" customWidth="1"/>
    <col min="12" max="16384" width="11.421875" style="250" customWidth="1"/>
  </cols>
  <sheetData>
    <row r="1" spans="1:10" ht="12.75" customHeight="1">
      <c r="A1" s="249" t="s">
        <v>2</v>
      </c>
      <c r="C1" s="251"/>
      <c r="D1" s="252"/>
      <c r="E1" s="432"/>
      <c r="F1" s="252"/>
      <c r="G1" s="252"/>
      <c r="H1" s="252"/>
      <c r="I1" s="252"/>
      <c r="J1" s="252"/>
    </row>
    <row r="2" spans="1:10" ht="12.75" customHeight="1">
      <c r="A2" s="210"/>
      <c r="C2" s="251"/>
      <c r="D2" s="252"/>
      <c r="E2" s="432"/>
      <c r="F2" s="252"/>
      <c r="G2" s="252"/>
      <c r="H2" s="252"/>
      <c r="I2" s="252"/>
      <c r="J2" s="252"/>
    </row>
    <row r="3" spans="1:10" ht="17.25" customHeight="1">
      <c r="A3" s="255" t="s">
        <v>100</v>
      </c>
      <c r="B3" s="251"/>
      <c r="C3" s="251"/>
      <c r="D3" s="252"/>
      <c r="E3" s="432"/>
      <c r="F3" s="252"/>
      <c r="G3" s="254"/>
      <c r="H3" s="252"/>
      <c r="I3" s="252"/>
      <c r="J3" s="252"/>
    </row>
    <row r="4" spans="1:10" ht="12.75" customHeight="1">
      <c r="A4" s="255"/>
      <c r="B4" s="251"/>
      <c r="C4" s="251"/>
      <c r="D4" s="252"/>
      <c r="E4" s="432"/>
      <c r="F4" s="252"/>
      <c r="G4" s="254"/>
      <c r="H4" s="252"/>
      <c r="I4" s="252"/>
      <c r="J4" s="252"/>
    </row>
    <row r="5" spans="1:10" ht="66" customHeight="1">
      <c r="A5" s="263" t="s">
        <v>19</v>
      </c>
      <c r="B5" s="256" t="s">
        <v>81</v>
      </c>
      <c r="C5" s="257" t="s">
        <v>82</v>
      </c>
      <c r="D5" s="256" t="s">
        <v>109</v>
      </c>
      <c r="E5" s="256" t="s">
        <v>99</v>
      </c>
      <c r="F5" s="257" t="s">
        <v>84</v>
      </c>
      <c r="G5" s="256" t="s">
        <v>110</v>
      </c>
      <c r="H5" s="257" t="s">
        <v>111</v>
      </c>
      <c r="I5" s="257" t="s">
        <v>85</v>
      </c>
      <c r="J5" s="258"/>
    </row>
    <row r="6" spans="1:10" ht="12.75" customHeight="1">
      <c r="A6" s="252"/>
      <c r="B6" s="252"/>
      <c r="C6" s="252"/>
      <c r="D6" s="252"/>
      <c r="E6" s="252"/>
      <c r="F6" s="252"/>
      <c r="G6" s="252"/>
      <c r="H6" s="252"/>
      <c r="I6" s="252"/>
      <c r="J6" s="259"/>
    </row>
    <row r="7" spans="1:10" ht="12.75" customHeight="1">
      <c r="A7" s="251" t="s">
        <v>107</v>
      </c>
      <c r="B7" s="260">
        <v>19399</v>
      </c>
      <c r="C7" s="260">
        <v>50673</v>
      </c>
      <c r="D7" s="260">
        <v>-2141</v>
      </c>
      <c r="E7" s="260">
        <v>0</v>
      </c>
      <c r="F7" s="260">
        <v>154785</v>
      </c>
      <c r="G7" s="260">
        <v>222716</v>
      </c>
      <c r="H7" s="260">
        <v>278</v>
      </c>
      <c r="I7" s="260">
        <f>SUM(G7:H7)</f>
        <v>222994</v>
      </c>
      <c r="J7" s="235"/>
    </row>
    <row r="8" spans="1:10" ht="12.75" customHeight="1">
      <c r="A8" s="252"/>
      <c r="B8" s="260"/>
      <c r="C8" s="260"/>
      <c r="D8" s="260"/>
      <c r="E8" s="260"/>
      <c r="F8" s="260"/>
      <c r="G8" s="260"/>
      <c r="H8" s="260"/>
      <c r="I8" s="260"/>
      <c r="J8" s="235"/>
    </row>
    <row r="9" spans="2:10" ht="12.75" customHeight="1">
      <c r="B9" s="265"/>
      <c r="C9" s="265"/>
      <c r="D9" s="265"/>
      <c r="E9" s="265"/>
      <c r="F9" s="265"/>
      <c r="G9" s="265"/>
      <c r="H9" s="265"/>
      <c r="I9" s="265"/>
      <c r="J9" s="235"/>
    </row>
    <row r="10" spans="1:10" ht="27.75" customHeight="1">
      <c r="A10" s="342" t="s">
        <v>102</v>
      </c>
      <c r="B10" s="235"/>
      <c r="C10" s="235"/>
      <c r="D10" s="235"/>
      <c r="E10" s="235"/>
      <c r="F10" s="235">
        <v>80</v>
      </c>
      <c r="G10" s="235">
        <f>SUM(B10:F10)</f>
        <v>80</v>
      </c>
      <c r="H10" s="235"/>
      <c r="I10" s="235">
        <f>SUM(G10:H10)</f>
        <v>80</v>
      </c>
      <c r="J10" s="235"/>
    </row>
    <row r="11" spans="1:10" ht="15" customHeight="1">
      <c r="A11" s="342" t="s">
        <v>103</v>
      </c>
      <c r="B11" s="235"/>
      <c r="C11" s="235"/>
      <c r="D11" s="235"/>
      <c r="E11" s="235"/>
      <c r="F11" s="235"/>
      <c r="G11" s="235"/>
      <c r="H11" s="235"/>
      <c r="I11" s="235"/>
      <c r="J11" s="235"/>
    </row>
    <row r="12" spans="1:10" ht="12.75" customHeight="1">
      <c r="A12" s="259" t="s">
        <v>104</v>
      </c>
      <c r="B12" s="235"/>
      <c r="C12" s="235"/>
      <c r="D12" s="235"/>
      <c r="E12" s="235"/>
      <c r="F12" s="235">
        <v>-21306</v>
      </c>
      <c r="G12" s="235">
        <f>SUM(B12:F12)</f>
        <v>-21306</v>
      </c>
      <c r="H12" s="448"/>
      <c r="I12" s="235">
        <f>SUM(G12:H12)</f>
        <v>-21306</v>
      </c>
      <c r="J12" s="262"/>
    </row>
    <row r="13" spans="1:10" s="306" customFormat="1" ht="13.5" customHeight="1">
      <c r="A13" s="342" t="s">
        <v>247</v>
      </c>
      <c r="B13" s="235"/>
      <c r="C13" s="235"/>
      <c r="D13" s="235">
        <v>52</v>
      </c>
      <c r="E13" s="235">
        <v>-52</v>
      </c>
      <c r="F13" s="235"/>
      <c r="G13" s="235"/>
      <c r="H13" s="448"/>
      <c r="I13" s="235"/>
      <c r="J13" s="435"/>
    </row>
    <row r="14" spans="1:11" ht="12.75" customHeight="1">
      <c r="A14" s="261" t="s">
        <v>105</v>
      </c>
      <c r="B14" s="261"/>
      <c r="C14" s="261"/>
      <c r="D14" s="261">
        <v>951</v>
      </c>
      <c r="E14" s="261"/>
      <c r="F14" s="261">
        <v>3994</v>
      </c>
      <c r="G14" s="235">
        <f>SUM(B14:F14)</f>
        <v>4945</v>
      </c>
      <c r="H14" s="261">
        <v>4</v>
      </c>
      <c r="I14" s="235">
        <f>SUM(G14:H14)</f>
        <v>4949</v>
      </c>
      <c r="J14" s="307"/>
      <c r="K14" s="307"/>
    </row>
    <row r="15" spans="1:11" ht="12.75" customHeight="1">
      <c r="A15" s="263"/>
      <c r="B15" s="237"/>
      <c r="C15" s="237"/>
      <c r="D15" s="237"/>
      <c r="E15" s="237"/>
      <c r="F15" s="237"/>
      <c r="G15" s="237"/>
      <c r="H15" s="237"/>
      <c r="I15" s="237"/>
      <c r="J15" s="307"/>
      <c r="K15" s="307"/>
    </row>
    <row r="16" spans="1:10" ht="12.75" customHeight="1">
      <c r="A16" s="251" t="s">
        <v>106</v>
      </c>
      <c r="B16" s="260">
        <f aca="true" t="shared" si="0" ref="B16:I16">SUM(B7:B15)</f>
        <v>19399</v>
      </c>
      <c r="C16" s="260">
        <f t="shared" si="0"/>
        <v>50673</v>
      </c>
      <c r="D16" s="260">
        <f t="shared" si="0"/>
        <v>-1138</v>
      </c>
      <c r="E16" s="260">
        <f t="shared" si="0"/>
        <v>-52</v>
      </c>
      <c r="F16" s="260">
        <f t="shared" si="0"/>
        <v>137553</v>
      </c>
      <c r="G16" s="260">
        <f>SUM(G7:G15)</f>
        <v>206435</v>
      </c>
      <c r="H16" s="260">
        <f t="shared" si="0"/>
        <v>282</v>
      </c>
      <c r="I16" s="260">
        <f t="shared" si="0"/>
        <v>206717</v>
      </c>
      <c r="J16" s="264"/>
    </row>
    <row r="17" spans="2:10" s="306" customFormat="1" ht="12.75" customHeight="1">
      <c r="B17" s="449"/>
      <c r="C17" s="449"/>
      <c r="D17" s="449"/>
      <c r="E17" s="449"/>
      <c r="F17" s="449"/>
      <c r="G17" s="449"/>
      <c r="H17" s="449"/>
      <c r="I17" s="449"/>
      <c r="J17" s="307"/>
    </row>
    <row r="18" spans="1:10" ht="12.75" customHeight="1">
      <c r="A18" s="265"/>
      <c r="B18" s="449"/>
      <c r="C18" s="449"/>
      <c r="D18" s="449"/>
      <c r="E18" s="449"/>
      <c r="F18" s="449"/>
      <c r="G18" s="449"/>
      <c r="H18" s="449"/>
      <c r="I18" s="449"/>
      <c r="J18" s="264"/>
    </row>
    <row r="19" spans="1:9" ht="12.75" customHeight="1">
      <c r="A19" s="265"/>
      <c r="B19" s="261"/>
      <c r="C19" s="261"/>
      <c r="D19" s="265"/>
      <c r="E19" s="265"/>
      <c r="F19" s="265"/>
      <c r="G19" s="265"/>
      <c r="H19" s="265"/>
      <c r="I19" s="265"/>
    </row>
    <row r="20" spans="1:9" ht="12.75" customHeight="1">
      <c r="A20" s="251" t="s">
        <v>101</v>
      </c>
      <c r="B20" s="260">
        <v>19399</v>
      </c>
      <c r="C20" s="260">
        <v>50673</v>
      </c>
      <c r="D20" s="260">
        <v>-3084</v>
      </c>
      <c r="E20" s="260">
        <v>0</v>
      </c>
      <c r="F20" s="260">
        <v>150014</v>
      </c>
      <c r="G20" s="260">
        <f>SUM(B20:F20)</f>
        <v>217002</v>
      </c>
      <c r="H20" s="260">
        <v>247</v>
      </c>
      <c r="I20" s="260">
        <f>SUM(G20:H20)</f>
        <v>217249</v>
      </c>
    </row>
    <row r="21" spans="1:9" ht="12.75" customHeight="1">
      <c r="A21" s="251"/>
      <c r="B21" s="260"/>
      <c r="C21" s="260"/>
      <c r="D21" s="260"/>
      <c r="E21" s="260"/>
      <c r="F21" s="260"/>
      <c r="G21" s="260"/>
      <c r="H21" s="260"/>
      <c r="I21" s="260"/>
    </row>
    <row r="22" spans="1:9" ht="12.75" customHeight="1">
      <c r="A22" s="265"/>
      <c r="B22" s="265"/>
      <c r="C22" s="265"/>
      <c r="D22" s="265"/>
      <c r="E22" s="265"/>
      <c r="F22" s="265"/>
      <c r="G22" s="265"/>
      <c r="H22" s="265"/>
      <c r="I22" s="265"/>
    </row>
    <row r="23" spans="1:9" s="326" customFormat="1" ht="27" customHeight="1">
      <c r="A23" s="342" t="s">
        <v>102</v>
      </c>
      <c r="B23" s="325"/>
      <c r="C23" s="325"/>
      <c r="D23" s="325"/>
      <c r="E23" s="325"/>
      <c r="F23" s="325">
        <v>161</v>
      </c>
      <c r="G23" s="325">
        <f>SUM(B23:F23)</f>
        <v>161</v>
      </c>
      <c r="H23" s="325"/>
      <c r="I23" s="325">
        <f>SUM(G23:H23)</f>
        <v>161</v>
      </c>
    </row>
    <row r="24" spans="1:9" s="326" customFormat="1" ht="15" customHeight="1">
      <c r="A24" s="342" t="s">
        <v>103</v>
      </c>
      <c r="B24" s="325"/>
      <c r="C24" s="325"/>
      <c r="D24" s="325"/>
      <c r="E24" s="325"/>
      <c r="F24" s="325"/>
      <c r="G24" s="325"/>
      <c r="H24" s="325"/>
      <c r="I24" s="325"/>
    </row>
    <row r="25" spans="1:9" ht="12.75" customHeight="1">
      <c r="A25" s="261" t="s">
        <v>104</v>
      </c>
      <c r="B25" s="261"/>
      <c r="C25" s="261"/>
      <c r="D25" s="261"/>
      <c r="E25" s="261"/>
      <c r="F25" s="261">
        <v>-21323</v>
      </c>
      <c r="G25" s="261">
        <f>SUM(B25:F25)</f>
        <v>-21323</v>
      </c>
      <c r="H25" s="261"/>
      <c r="I25" s="261">
        <f>SUM(G25:H25)</f>
        <v>-21323</v>
      </c>
    </row>
    <row r="26" spans="1:9" s="265" customFormat="1" ht="12.75" customHeight="1">
      <c r="A26" s="235" t="s">
        <v>105</v>
      </c>
      <c r="B26" s="235"/>
      <c r="C26" s="235"/>
      <c r="D26" s="235">
        <v>590</v>
      </c>
      <c r="E26" s="235"/>
      <c r="F26" s="235">
        <v>4127</v>
      </c>
      <c r="G26" s="261">
        <f>SUM(B26:F26)</f>
        <v>4717</v>
      </c>
      <c r="H26" s="235">
        <v>26</v>
      </c>
      <c r="I26" s="235">
        <f>SUM(G26:H26)</f>
        <v>4743</v>
      </c>
    </row>
    <row r="27" spans="1:9" s="265" customFormat="1" ht="12.75" customHeight="1">
      <c r="A27" s="467"/>
      <c r="B27" s="237"/>
      <c r="C27" s="237"/>
      <c r="D27" s="237"/>
      <c r="E27" s="237"/>
      <c r="F27" s="237"/>
      <c r="G27" s="237"/>
      <c r="H27" s="237"/>
      <c r="I27" s="237"/>
    </row>
    <row r="28" spans="1:9" ht="12.75" customHeight="1">
      <c r="A28" s="251" t="s">
        <v>108</v>
      </c>
      <c r="B28" s="260">
        <f aca="true" t="shared" si="1" ref="B28:I28">SUM(B20:B27)</f>
        <v>19399</v>
      </c>
      <c r="C28" s="260">
        <f t="shared" si="1"/>
        <v>50673</v>
      </c>
      <c r="D28" s="260">
        <f t="shared" si="1"/>
        <v>-2494</v>
      </c>
      <c r="E28" s="260">
        <f t="shared" si="1"/>
        <v>0</v>
      </c>
      <c r="F28" s="260">
        <f t="shared" si="1"/>
        <v>132979</v>
      </c>
      <c r="G28" s="260">
        <f t="shared" si="1"/>
        <v>200557</v>
      </c>
      <c r="H28" s="260">
        <f t="shared" si="1"/>
        <v>273</v>
      </c>
      <c r="I28" s="260">
        <f t="shared" si="1"/>
        <v>200830</v>
      </c>
    </row>
    <row r="29" spans="2:3" ht="15">
      <c r="B29" s="261"/>
      <c r="C29" s="261"/>
    </row>
    <row r="30" spans="2:6" ht="15">
      <c r="B30" s="261"/>
      <c r="C30" s="261"/>
      <c r="F30" s="264"/>
    </row>
    <row r="31" spans="2:3" ht="15">
      <c r="B31" s="261"/>
      <c r="C31" s="261"/>
    </row>
    <row r="32" spans="2:3" ht="15">
      <c r="B32" s="261"/>
      <c r="C32" s="261"/>
    </row>
    <row r="33" spans="2:3" ht="15">
      <c r="B33" s="261"/>
      <c r="C33" s="261"/>
    </row>
    <row r="34" spans="2:3" ht="15">
      <c r="B34" s="261"/>
      <c r="C34" s="261"/>
    </row>
    <row r="35" spans="2:7" ht="15">
      <c r="B35" s="261"/>
      <c r="C35" s="261"/>
      <c r="G35" s="264"/>
    </row>
    <row r="36" spans="2:5" ht="15">
      <c r="B36" s="261"/>
      <c r="C36" s="261"/>
      <c r="D36" s="264"/>
      <c r="E36" s="307"/>
    </row>
    <row r="37" spans="2:3" ht="15">
      <c r="B37" s="261"/>
      <c r="C37" s="261"/>
    </row>
    <row r="38" spans="2:3" ht="15">
      <c r="B38" s="261"/>
      <c r="C38" s="261"/>
    </row>
    <row r="39" spans="4:5" ht="15">
      <c r="D39" s="264"/>
      <c r="E39" s="307"/>
    </row>
  </sheetData>
  <sheetProtection/>
  <printOptions/>
  <pageMargins left="0.75" right="0.28" top="1" bottom="1" header="0.4921259845" footer="0.4921259845"/>
  <pageSetup fitToHeight="1" fitToWidth="1" horizontalDpi="1200" verticalDpi="1200" orientation="portrait" paperSize="9" scale="71" r:id="rId1"/>
</worksheet>
</file>

<file path=xl/worksheets/sheet5.xml><?xml version="1.0" encoding="utf-8"?>
<worksheet xmlns="http://schemas.openxmlformats.org/spreadsheetml/2006/main" xmlns:r="http://schemas.openxmlformats.org/officeDocument/2006/relationships">
  <sheetPr>
    <pageSetUpPr fitToPage="1"/>
  </sheetPr>
  <dimension ref="A1:E16"/>
  <sheetViews>
    <sheetView workbookViewId="0" topLeftCell="A1">
      <selection activeCell="E3" sqref="E3"/>
    </sheetView>
  </sheetViews>
  <sheetFormatPr defaultColWidth="9.140625" defaultRowHeight="12.75"/>
  <cols>
    <col min="1" max="1" width="40.7109375" style="344" customWidth="1"/>
    <col min="2" max="2" width="11.57421875" style="343" customWidth="1"/>
    <col min="3" max="3" width="10.28125" style="343" customWidth="1"/>
    <col min="4" max="4" width="10.57421875" style="343" customWidth="1"/>
    <col min="5" max="5" width="10.7109375" style="344" customWidth="1"/>
    <col min="6" max="16384" width="9.140625" style="344" customWidth="1"/>
  </cols>
  <sheetData>
    <row r="1" spans="1:3" ht="12.75">
      <c r="A1" s="249" t="s">
        <v>2</v>
      </c>
      <c r="B1" s="249"/>
      <c r="C1" s="249"/>
    </row>
    <row r="3" spans="1:3" ht="33.75" customHeight="1">
      <c r="A3" s="508" t="s">
        <v>112</v>
      </c>
      <c r="B3" s="509"/>
      <c r="C3" s="352"/>
    </row>
    <row r="4" spans="4:5" ht="12.75">
      <c r="D4" s="315"/>
      <c r="E4" s="161"/>
    </row>
    <row r="5" spans="4:5" ht="12.75">
      <c r="D5" s="208"/>
      <c r="E5" s="161"/>
    </row>
    <row r="6" spans="1:5" ht="12.75">
      <c r="A6" s="168" t="s">
        <v>113</v>
      </c>
      <c r="B6" s="274" t="s">
        <v>15</v>
      </c>
      <c r="C6" s="274" t="s">
        <v>4</v>
      </c>
      <c r="D6" s="274" t="s">
        <v>12</v>
      </c>
      <c r="E6" s="166"/>
    </row>
    <row r="7" spans="1:5" ht="12.75">
      <c r="A7" s="161"/>
      <c r="B7" s="208"/>
      <c r="C7" s="208"/>
      <c r="D7" s="207"/>
      <c r="E7" s="162"/>
    </row>
    <row r="8" spans="1:5" ht="12.75">
      <c r="A8" s="161" t="s">
        <v>28</v>
      </c>
      <c r="B8" s="208">
        <v>6.5</v>
      </c>
      <c r="C8" s="208">
        <v>6.6</v>
      </c>
      <c r="D8" s="353">
        <v>40.2</v>
      </c>
      <c r="E8" s="167"/>
    </row>
    <row r="9" spans="1:5" ht="12.75">
      <c r="A9" s="161"/>
      <c r="B9" s="208"/>
      <c r="C9" s="208"/>
      <c r="D9" s="353"/>
      <c r="E9" s="167"/>
    </row>
    <row r="10" spans="1:5" ht="12.75" customHeight="1">
      <c r="A10" s="161" t="s">
        <v>114</v>
      </c>
      <c r="B10" s="208"/>
      <c r="C10" s="208"/>
      <c r="D10" s="316"/>
      <c r="E10" s="162"/>
    </row>
    <row r="11" spans="1:5" ht="24.75" customHeight="1">
      <c r="A11" s="468" t="s">
        <v>115</v>
      </c>
      <c r="B11" s="209">
        <v>0.1</v>
      </c>
      <c r="C11" s="208"/>
      <c r="D11" s="316">
        <v>3.433</v>
      </c>
      <c r="E11" s="162"/>
    </row>
    <row r="12" spans="1:5" ht="12.75" customHeight="1">
      <c r="A12" s="161" t="s">
        <v>116</v>
      </c>
      <c r="B12" s="209"/>
      <c r="C12" s="208"/>
      <c r="D12" s="316">
        <v>0.4</v>
      </c>
      <c r="E12" s="162"/>
    </row>
    <row r="13" spans="1:5" ht="12.75" customHeight="1">
      <c r="A13" s="168" t="s">
        <v>117</v>
      </c>
      <c r="B13" s="433">
        <v>0.2</v>
      </c>
      <c r="C13" s="433">
        <v>1.2</v>
      </c>
      <c r="D13" s="434">
        <v>1.5</v>
      </c>
      <c r="E13" s="162"/>
    </row>
    <row r="14" spans="1:5" ht="12.75">
      <c r="A14" s="161" t="s">
        <v>118</v>
      </c>
      <c r="B14" s="316">
        <f>SUM(B8:B13)</f>
        <v>6.8</v>
      </c>
      <c r="C14" s="316">
        <f>SUM(C8:C13)</f>
        <v>7.8</v>
      </c>
      <c r="D14" s="316">
        <f>SUM(D8:D13)</f>
        <v>45.533</v>
      </c>
      <c r="E14" s="345"/>
    </row>
    <row r="16" spans="1:3" ht="12.75">
      <c r="A16" s="160"/>
      <c r="B16" s="315"/>
      <c r="C16" s="315"/>
    </row>
  </sheetData>
  <mergeCells count="1">
    <mergeCell ref="A3:B3"/>
  </mergeCells>
  <printOptions/>
  <pageMargins left="0.75" right="0.75" top="1" bottom="1" header="0.4921259845" footer="0.4921259845"/>
  <pageSetup fitToHeight="1"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H37"/>
  <sheetViews>
    <sheetView workbookViewId="0" topLeftCell="A1">
      <selection activeCell="A21" sqref="A21"/>
    </sheetView>
  </sheetViews>
  <sheetFormatPr defaultColWidth="9.140625" defaultRowHeight="12.75"/>
  <cols>
    <col min="1" max="1" width="55.57421875" style="37" customWidth="1"/>
    <col min="2" max="2" width="11.57421875" style="37" customWidth="1"/>
    <col min="3" max="3" width="12.28125" style="37" customWidth="1"/>
    <col min="4" max="5" width="10.140625" style="114" customWidth="1"/>
    <col min="6" max="16384" width="9.140625" style="37" customWidth="1"/>
  </cols>
  <sheetData>
    <row r="1" spans="1:5" ht="12.75">
      <c r="A1" s="249" t="s">
        <v>2</v>
      </c>
      <c r="B1" s="249"/>
      <c r="C1" s="249"/>
      <c r="D1" s="112"/>
      <c r="E1" s="112"/>
    </row>
    <row r="2" spans="1:5" ht="12.75">
      <c r="A2" s="36"/>
      <c r="B2" s="36"/>
      <c r="C2" s="36"/>
      <c r="D2" s="112"/>
      <c r="E2" s="112"/>
    </row>
    <row r="3" spans="1:5" ht="15.75">
      <c r="A3" s="90" t="s">
        <v>119</v>
      </c>
      <c r="B3" s="90"/>
      <c r="C3" s="90"/>
      <c r="D3" s="310"/>
      <c r="E3" s="147"/>
    </row>
    <row r="4" spans="1:5" ht="12.75">
      <c r="A4" s="38"/>
      <c r="B4" s="38"/>
      <c r="C4" s="38"/>
      <c r="D4" s="147"/>
      <c r="E4" s="147"/>
    </row>
    <row r="5" spans="1:5" ht="12.75">
      <c r="A5" s="39"/>
      <c r="B5" s="311" t="s">
        <v>15</v>
      </c>
      <c r="C5" s="311" t="s">
        <v>4</v>
      </c>
      <c r="D5" s="311" t="s">
        <v>12</v>
      </c>
      <c r="E5" s="362"/>
    </row>
    <row r="6" spans="1:5" ht="12.75">
      <c r="A6" s="40"/>
      <c r="B6" s="290"/>
      <c r="C6" s="290"/>
      <c r="D6" s="290"/>
      <c r="E6" s="290"/>
    </row>
    <row r="7" spans="1:8" ht="12.75">
      <c r="A7" s="35" t="s">
        <v>120</v>
      </c>
      <c r="B7" s="171">
        <v>0.1</v>
      </c>
      <c r="C7" s="171">
        <v>0.11</v>
      </c>
      <c r="D7" s="171">
        <v>0.68</v>
      </c>
      <c r="E7" s="349"/>
      <c r="F7" s="288"/>
      <c r="G7" s="41"/>
      <c r="H7" s="42"/>
    </row>
    <row r="8" spans="1:8" ht="12.75">
      <c r="A8" s="35" t="s">
        <v>121</v>
      </c>
      <c r="B8" s="171">
        <v>0.1</v>
      </c>
      <c r="C8" s="171">
        <v>0.11</v>
      </c>
      <c r="D8" s="171">
        <v>0.68</v>
      </c>
      <c r="E8" s="349"/>
      <c r="F8" s="288"/>
      <c r="G8" s="41"/>
      <c r="H8" s="42"/>
    </row>
    <row r="9" spans="1:7" ht="12.75">
      <c r="A9" s="35" t="s">
        <v>122</v>
      </c>
      <c r="B9" s="291">
        <v>0.27</v>
      </c>
      <c r="C9" s="291">
        <v>0.36</v>
      </c>
      <c r="D9" s="171">
        <v>1.65</v>
      </c>
      <c r="E9" s="363"/>
      <c r="F9" s="288"/>
      <c r="G9" s="43"/>
    </row>
    <row r="10" spans="1:7" ht="12.75">
      <c r="A10" s="35" t="s">
        <v>123</v>
      </c>
      <c r="B10" s="291">
        <v>-0.2</v>
      </c>
      <c r="C10" s="291">
        <v>-1.1</v>
      </c>
      <c r="D10" s="172">
        <v>10.1</v>
      </c>
      <c r="E10" s="364"/>
      <c r="F10" s="395"/>
      <c r="G10" s="339"/>
    </row>
    <row r="11" spans="1:7" ht="12.75">
      <c r="A11" s="35" t="s">
        <v>124</v>
      </c>
      <c r="B11" s="113">
        <v>12868</v>
      </c>
      <c r="C11" s="113">
        <v>5460</v>
      </c>
      <c r="D11" s="113">
        <v>39321</v>
      </c>
      <c r="E11" s="113"/>
      <c r="F11" s="397"/>
      <c r="G11" s="396"/>
    </row>
    <row r="12" spans="1:7" ht="12.75">
      <c r="A12" s="35" t="s">
        <v>125</v>
      </c>
      <c r="B12" s="113">
        <v>10568</v>
      </c>
      <c r="C12" s="113">
        <v>10295</v>
      </c>
      <c r="D12" s="113">
        <v>43937</v>
      </c>
      <c r="E12" s="113"/>
      <c r="F12" s="397"/>
      <c r="G12" s="396"/>
    </row>
    <row r="13" spans="1:7" ht="12.75">
      <c r="A13" s="35"/>
      <c r="B13" s="288"/>
      <c r="C13" s="288"/>
      <c r="D13" s="288"/>
      <c r="E13" s="364"/>
      <c r="F13" s="394"/>
      <c r="G13" s="44"/>
    </row>
    <row r="14" spans="1:7" ht="12.75">
      <c r="A14" s="35" t="s">
        <v>126</v>
      </c>
      <c r="B14" s="171">
        <v>5.33</v>
      </c>
      <c r="C14" s="171">
        <v>5.17</v>
      </c>
      <c r="D14" s="171">
        <v>5.75</v>
      </c>
      <c r="E14" s="365"/>
      <c r="F14" s="393"/>
      <c r="G14" s="89"/>
    </row>
    <row r="15" spans="1:7" ht="12.75">
      <c r="A15" s="36" t="s">
        <v>127</v>
      </c>
      <c r="B15" s="112">
        <v>7.4</v>
      </c>
      <c r="C15" s="112">
        <v>7.9</v>
      </c>
      <c r="D15" s="112">
        <v>11.9</v>
      </c>
      <c r="E15" s="364"/>
      <c r="F15" s="112"/>
      <c r="G15" s="44"/>
    </row>
    <row r="16" spans="1:7" ht="12.75">
      <c r="A16" s="35" t="s">
        <v>128</v>
      </c>
      <c r="B16" s="402">
        <v>7.7</v>
      </c>
      <c r="C16" s="402">
        <v>8</v>
      </c>
      <c r="D16" s="402">
        <v>11.6</v>
      </c>
      <c r="E16" s="364"/>
      <c r="F16" s="288"/>
      <c r="G16" s="148"/>
    </row>
    <row r="17" spans="1:7" ht="12.75">
      <c r="A17" s="35" t="s">
        <v>129</v>
      </c>
      <c r="B17" s="112">
        <v>42.4</v>
      </c>
      <c r="C17" s="112">
        <v>40.3</v>
      </c>
      <c r="D17" s="112">
        <v>46.5</v>
      </c>
      <c r="E17" s="366"/>
      <c r="F17" s="288"/>
      <c r="G17" s="149"/>
    </row>
    <row r="18" spans="1:7" ht="12.75">
      <c r="A18" s="35" t="s">
        <v>10</v>
      </c>
      <c r="B18" s="112">
        <v>63.9</v>
      </c>
      <c r="C18" s="112">
        <v>52.9</v>
      </c>
      <c r="D18" s="112">
        <v>50.3</v>
      </c>
      <c r="E18" s="367"/>
      <c r="F18" s="288"/>
      <c r="G18" s="149"/>
    </row>
    <row r="19" spans="1:7" ht="12.75">
      <c r="A19" s="35" t="s">
        <v>130</v>
      </c>
      <c r="B19" s="78">
        <v>132015</v>
      </c>
      <c r="C19" s="78">
        <v>106227</v>
      </c>
      <c r="D19" s="78">
        <v>112277</v>
      </c>
      <c r="E19" s="368"/>
      <c r="F19" s="288"/>
      <c r="G19" s="78"/>
    </row>
    <row r="20" spans="1:7" ht="12.75">
      <c r="A20" s="35" t="s">
        <v>131</v>
      </c>
      <c r="B20" s="78">
        <v>7520</v>
      </c>
      <c r="C20" s="78">
        <v>7668</v>
      </c>
      <c r="D20" s="78">
        <v>7835</v>
      </c>
      <c r="E20" s="368"/>
      <c r="F20" s="35"/>
      <c r="G20" s="45"/>
    </row>
    <row r="21" spans="1:7" ht="12.75">
      <c r="A21" s="35" t="s">
        <v>132</v>
      </c>
      <c r="B21" s="78">
        <v>8725</v>
      </c>
      <c r="C21" s="78">
        <v>8599</v>
      </c>
      <c r="D21" s="78">
        <v>8732</v>
      </c>
      <c r="E21" s="368"/>
      <c r="F21" s="35"/>
      <c r="G21" s="46"/>
    </row>
    <row r="22" spans="1:7" ht="12.75">
      <c r="A22" s="35"/>
      <c r="B22" s="288"/>
      <c r="C22" s="288"/>
      <c r="D22" s="288"/>
      <c r="E22" s="368"/>
      <c r="G22" s="46"/>
    </row>
    <row r="23" spans="1:7" ht="12.75">
      <c r="A23" s="35" t="s">
        <v>133</v>
      </c>
      <c r="B23" s="288"/>
      <c r="C23" s="288"/>
      <c r="D23" s="288"/>
      <c r="E23" s="368"/>
      <c r="G23" s="312"/>
    </row>
    <row r="24" spans="1:7" ht="12.75">
      <c r="A24" s="35" t="s">
        <v>134</v>
      </c>
      <c r="B24" s="78">
        <v>38738</v>
      </c>
      <c r="C24" s="78">
        <v>38769</v>
      </c>
      <c r="D24" s="78">
        <v>38749</v>
      </c>
      <c r="E24" s="368"/>
      <c r="G24" s="46"/>
    </row>
    <row r="25" spans="1:7" ht="12.75">
      <c r="A25" s="35" t="s">
        <v>135</v>
      </c>
      <c r="B25" s="78">
        <v>38738</v>
      </c>
      <c r="C25" s="78">
        <v>38769</v>
      </c>
      <c r="D25" s="78">
        <v>38738</v>
      </c>
      <c r="E25" s="368"/>
      <c r="G25" s="46"/>
    </row>
    <row r="26" spans="1:7" ht="12.75">
      <c r="A26" s="35" t="s">
        <v>136</v>
      </c>
      <c r="B26" s="78">
        <v>38769</v>
      </c>
      <c r="C26" s="78">
        <v>38769</v>
      </c>
      <c r="D26" s="78">
        <v>38773</v>
      </c>
      <c r="E26" s="368"/>
      <c r="F26" s="288"/>
      <c r="G26" s="46"/>
    </row>
    <row r="27" spans="1:6" ht="12.75">
      <c r="A27" s="36"/>
      <c r="B27" s="36"/>
      <c r="C27" s="36"/>
      <c r="D27" s="112"/>
      <c r="E27" s="112"/>
      <c r="F27" s="288"/>
    </row>
    <row r="28" spans="1:6" ht="12.75" customHeight="1">
      <c r="A28" s="502" t="s">
        <v>137</v>
      </c>
      <c r="B28" s="502"/>
      <c r="C28" s="502"/>
      <c r="D28" s="502"/>
      <c r="E28" s="502"/>
      <c r="F28" s="288"/>
    </row>
    <row r="29" spans="1:6" ht="12.75">
      <c r="A29" s="502"/>
      <c r="B29" s="502"/>
      <c r="C29" s="502"/>
      <c r="D29" s="502"/>
      <c r="E29" s="502"/>
      <c r="F29" s="288"/>
    </row>
    <row r="32" ht="12.75">
      <c r="C32" s="398"/>
    </row>
    <row r="33" ht="12.75">
      <c r="C33" s="398"/>
    </row>
    <row r="34" ht="12.75">
      <c r="C34" s="398"/>
    </row>
    <row r="35" ht="12.75">
      <c r="C35" s="399"/>
    </row>
    <row r="37" ht="12.75">
      <c r="C37" s="398"/>
    </row>
    <row r="46" ht="14.25" customHeight="1"/>
    <row r="47" ht="14.25" customHeight="1"/>
    <row r="48" ht="14.25" customHeight="1"/>
  </sheetData>
  <mergeCells count="1">
    <mergeCell ref="A28:E29"/>
  </mergeCells>
  <printOptions/>
  <pageMargins left="0.7480314960629921" right="0.7480314960629921" top="0.984251968503937" bottom="0" header="0.4921259845" footer="0.4921259845"/>
  <pageSetup fitToHeight="1" fitToWidth="1" orientation="portrait" paperSize="9" scale="87" r:id="rId1"/>
  <headerFooter alignWithMargins="0">
    <oddFooter>&amp;R&amp;8&amp;F/&amp;A</oddFooter>
  </headerFooter>
  <rowBreaks count="2" manualBreakCount="2">
    <brk id="35" max="65535" man="1"/>
    <brk id="56" max="65535" man="1"/>
  </rowBreaks>
</worksheet>
</file>

<file path=xl/worksheets/sheet7.xml><?xml version="1.0" encoding="utf-8"?>
<worksheet xmlns="http://schemas.openxmlformats.org/spreadsheetml/2006/main" xmlns:r="http://schemas.openxmlformats.org/officeDocument/2006/relationships">
  <sheetPr>
    <pageSetUpPr fitToPage="1"/>
  </sheetPr>
  <dimension ref="A1:F80"/>
  <sheetViews>
    <sheetView workbookViewId="0" topLeftCell="A10">
      <selection activeCell="A65" sqref="A65"/>
    </sheetView>
  </sheetViews>
  <sheetFormatPr defaultColWidth="9.140625" defaultRowHeight="12.75"/>
  <cols>
    <col min="1" max="1" width="58.8515625" style="20" customWidth="1"/>
    <col min="2" max="4" width="11.140625" style="110" customWidth="1"/>
    <col min="5" max="16384" width="9.140625" style="20" customWidth="1"/>
  </cols>
  <sheetData>
    <row r="1" spans="1:3" ht="12.75">
      <c r="A1" s="249" t="s">
        <v>2</v>
      </c>
      <c r="B1" s="355"/>
      <c r="C1" s="355"/>
    </row>
    <row r="2" spans="2:3" ht="12.75">
      <c r="B2" s="355"/>
      <c r="C2" s="355"/>
    </row>
    <row r="3" spans="1:4" ht="15.75">
      <c r="A3" s="22" t="s">
        <v>138</v>
      </c>
      <c r="B3" s="356"/>
      <c r="C3" s="356"/>
      <c r="D3" s="115"/>
    </row>
    <row r="4" spans="1:3" ht="12.75">
      <c r="A4" s="23"/>
      <c r="B4" s="355"/>
      <c r="C4" s="355"/>
    </row>
    <row r="5" spans="1:4" ht="12.75">
      <c r="A5" s="469" t="s">
        <v>19</v>
      </c>
      <c r="B5" s="357" t="s">
        <v>16</v>
      </c>
      <c r="C5" s="357" t="s">
        <v>17</v>
      </c>
      <c r="D5" s="357" t="s">
        <v>13</v>
      </c>
    </row>
    <row r="6" spans="1:4" ht="12.75">
      <c r="A6" s="23"/>
      <c r="B6" s="355"/>
      <c r="C6" s="355"/>
      <c r="D6" s="355"/>
    </row>
    <row r="7" spans="1:4" ht="12.75">
      <c r="A7" s="24" t="s">
        <v>139</v>
      </c>
      <c r="B7" s="355"/>
      <c r="C7" s="355"/>
      <c r="D7" s="355"/>
    </row>
    <row r="8" spans="1:4" ht="12.75">
      <c r="A8" s="25" t="s">
        <v>33</v>
      </c>
      <c r="B8" s="358">
        <v>3996</v>
      </c>
      <c r="C8" s="358">
        <v>4131</v>
      </c>
      <c r="D8" s="358">
        <v>26204</v>
      </c>
    </row>
    <row r="9" spans="1:4" ht="12.75">
      <c r="A9" s="24" t="s">
        <v>140</v>
      </c>
      <c r="B9" s="355"/>
      <c r="C9" s="355"/>
      <c r="D9" s="355"/>
    </row>
    <row r="10" spans="1:4" ht="12.75">
      <c r="A10" s="28" t="s">
        <v>32</v>
      </c>
      <c r="B10" s="358">
        <v>1404</v>
      </c>
      <c r="C10" s="358">
        <v>1452</v>
      </c>
      <c r="D10" s="358">
        <v>9786</v>
      </c>
    </row>
    <row r="11" spans="1:6" ht="12.75">
      <c r="A11" s="28" t="s">
        <v>141</v>
      </c>
      <c r="B11" s="358">
        <v>10568</v>
      </c>
      <c r="C11" s="358">
        <v>10295</v>
      </c>
      <c r="D11" s="358">
        <v>43937</v>
      </c>
      <c r="F11" s="21"/>
    </row>
    <row r="12" spans="1:5" ht="12.75">
      <c r="A12" s="28" t="s">
        <v>142</v>
      </c>
      <c r="B12" s="358">
        <v>1064</v>
      </c>
      <c r="C12" s="358">
        <v>1053</v>
      </c>
      <c r="D12" s="358">
        <v>4229</v>
      </c>
      <c r="E12" s="21"/>
    </row>
    <row r="13" spans="1:4" ht="12.75">
      <c r="A13" s="28" t="s">
        <v>143</v>
      </c>
      <c r="B13" s="358"/>
      <c r="C13" s="358"/>
      <c r="D13" s="358"/>
    </row>
    <row r="14" spans="1:6" s="88" customFormat="1" ht="12.75">
      <c r="A14" s="33" t="s">
        <v>62</v>
      </c>
      <c r="B14" s="359">
        <v>-739</v>
      </c>
      <c r="C14" s="359">
        <v>342</v>
      </c>
      <c r="D14" s="359">
        <f>-368+975+-56+386+634-1</f>
        <v>1570</v>
      </c>
      <c r="E14" s="181"/>
      <c r="F14" s="181"/>
    </row>
    <row r="15" spans="1:4" ht="25.5">
      <c r="A15" s="470" t="s">
        <v>144</v>
      </c>
      <c r="B15" s="360">
        <f>SUM(B8:B14)</f>
        <v>16293</v>
      </c>
      <c r="C15" s="360">
        <f>SUM(C8:C14)</f>
        <v>17273</v>
      </c>
      <c r="D15" s="360">
        <f>SUM(D8:D14)</f>
        <v>85726</v>
      </c>
    </row>
    <row r="16" spans="2:6" ht="12.75">
      <c r="B16" s="360"/>
      <c r="C16" s="360"/>
      <c r="D16" s="360"/>
      <c r="F16" s="21"/>
    </row>
    <row r="17" spans="1:4" ht="12.75">
      <c r="A17" s="27" t="s">
        <v>145</v>
      </c>
      <c r="B17" s="360"/>
      <c r="C17" s="360"/>
      <c r="D17" s="360"/>
    </row>
    <row r="18" spans="1:4" ht="12.75">
      <c r="A18" s="28" t="s">
        <v>146</v>
      </c>
      <c r="B18" s="358">
        <v>-16343</v>
      </c>
      <c r="C18" s="358">
        <v>-13041</v>
      </c>
      <c r="D18" s="358">
        <v>-6118</v>
      </c>
    </row>
    <row r="19" spans="1:4" ht="12.75">
      <c r="A19" s="28" t="s">
        <v>147</v>
      </c>
      <c r="B19" s="358">
        <v>3810</v>
      </c>
      <c r="C19" s="358">
        <v>4620</v>
      </c>
      <c r="D19" s="358">
        <v>4874</v>
      </c>
    </row>
    <row r="20" spans="1:4" ht="12.75">
      <c r="A20" s="29" t="s">
        <v>148</v>
      </c>
      <c r="B20" s="359">
        <v>10657</v>
      </c>
      <c r="C20" s="359">
        <v>7991</v>
      </c>
      <c r="D20" s="359">
        <v>-918</v>
      </c>
    </row>
    <row r="21" spans="1:4" ht="12.75">
      <c r="A21" s="30" t="s">
        <v>145</v>
      </c>
      <c r="B21" s="361">
        <f>SUM(B18:B20)</f>
        <v>-1876</v>
      </c>
      <c r="C21" s="361">
        <f>SUM(C18:C20)</f>
        <v>-430</v>
      </c>
      <c r="D21" s="361">
        <f>SUM(D18:D20)</f>
        <v>-2162</v>
      </c>
    </row>
    <row r="22" spans="1:4" ht="12.75">
      <c r="A22" s="27"/>
      <c r="B22" s="360"/>
      <c r="C22" s="360"/>
      <c r="D22" s="360"/>
    </row>
    <row r="23" spans="1:4" ht="12.75">
      <c r="A23" s="25" t="s">
        <v>149</v>
      </c>
      <c r="B23" s="358">
        <v>-1566</v>
      </c>
      <c r="C23" s="358">
        <v>-266</v>
      </c>
      <c r="D23" s="358">
        <v>-5409</v>
      </c>
    </row>
    <row r="24" spans="1:4" ht="12.75">
      <c r="A24" s="25" t="s">
        <v>150</v>
      </c>
      <c r="B24" s="358">
        <v>254</v>
      </c>
      <c r="C24" s="358">
        <v>211</v>
      </c>
      <c r="D24" s="358">
        <v>914</v>
      </c>
    </row>
    <row r="25" spans="1:4" ht="12.75">
      <c r="A25" s="26" t="s">
        <v>151</v>
      </c>
      <c r="B25" s="359">
        <v>-2623</v>
      </c>
      <c r="C25" s="359">
        <v>-2912</v>
      </c>
      <c r="D25" s="359">
        <v>-15259</v>
      </c>
    </row>
    <row r="26" spans="2:4" ht="12.75">
      <c r="B26" s="358"/>
      <c r="C26" s="358"/>
      <c r="D26" s="358"/>
    </row>
    <row r="27" spans="1:4" ht="12.75">
      <c r="A27" s="24" t="s">
        <v>152</v>
      </c>
      <c r="B27" s="360">
        <f>SUM(B23:B25)+B21+B15</f>
        <v>10482</v>
      </c>
      <c r="C27" s="360">
        <f>SUM(C23:C25)+C21+C15</f>
        <v>13876</v>
      </c>
      <c r="D27" s="360">
        <f>SUM(D23:D25)+D21+D15</f>
        <v>63810</v>
      </c>
    </row>
    <row r="28" spans="1:4" ht="12.75">
      <c r="A28" s="20" t="s">
        <v>1</v>
      </c>
      <c r="B28" s="358"/>
      <c r="C28" s="358"/>
      <c r="D28" s="358"/>
    </row>
    <row r="29" spans="1:4" ht="12.75">
      <c r="A29" s="24" t="s">
        <v>153</v>
      </c>
      <c r="B29" s="358"/>
      <c r="C29" s="358"/>
      <c r="D29" s="358"/>
    </row>
    <row r="30" spans="1:6" ht="12.75">
      <c r="A30" s="28" t="s">
        <v>154</v>
      </c>
      <c r="B30" s="358">
        <v>-5331</v>
      </c>
      <c r="C30" s="358"/>
      <c r="D30" s="358">
        <v>-1655</v>
      </c>
      <c r="F30" s="21"/>
    </row>
    <row r="31" spans="1:4" ht="12.75">
      <c r="A31" s="31" t="s">
        <v>155</v>
      </c>
      <c r="B31" s="358"/>
      <c r="C31" s="358"/>
      <c r="D31" s="358">
        <v>199</v>
      </c>
    </row>
    <row r="32" spans="1:4" ht="12.75">
      <c r="A32" s="31" t="s">
        <v>156</v>
      </c>
      <c r="B32" s="358">
        <v>-5860</v>
      </c>
      <c r="C32" s="358">
        <v>-5004</v>
      </c>
      <c r="D32" s="358">
        <v>-36003</v>
      </c>
    </row>
    <row r="33" spans="1:4" ht="25.5">
      <c r="A33" s="471" t="s">
        <v>157</v>
      </c>
      <c r="B33" s="358">
        <v>727</v>
      </c>
      <c r="C33" s="358">
        <v>1331</v>
      </c>
      <c r="D33" s="358">
        <v>3655</v>
      </c>
    </row>
    <row r="34" spans="1:4" ht="12.75">
      <c r="A34" s="31" t="s">
        <v>158</v>
      </c>
      <c r="B34" s="358"/>
      <c r="C34" s="358">
        <v>-3</v>
      </c>
      <c r="D34" s="358">
        <v>-74</v>
      </c>
    </row>
    <row r="35" spans="1:4" ht="12.75">
      <c r="A35" s="31" t="s">
        <v>159</v>
      </c>
      <c r="B35" s="358">
        <v>91</v>
      </c>
      <c r="C35" s="358">
        <v>85</v>
      </c>
      <c r="D35" s="358">
        <v>-2673</v>
      </c>
    </row>
    <row r="36" spans="1:4" ht="12.75">
      <c r="A36" s="31" t="s">
        <v>160</v>
      </c>
      <c r="B36" s="358"/>
      <c r="C36" s="358"/>
      <c r="D36" s="358"/>
    </row>
    <row r="37" spans="1:4" ht="12.75">
      <c r="A37" s="29" t="s">
        <v>161</v>
      </c>
      <c r="B37" s="359"/>
      <c r="C37" s="359"/>
      <c r="D37" s="359">
        <v>1</v>
      </c>
    </row>
    <row r="38" spans="1:4" ht="12.75">
      <c r="A38" s="32"/>
      <c r="B38" s="361"/>
      <c r="C38" s="361"/>
      <c r="D38" s="361"/>
    </row>
    <row r="39" spans="1:4" ht="12.75">
      <c r="A39" s="24" t="s">
        <v>162</v>
      </c>
      <c r="B39" s="360">
        <f>SUM(B30:B37)</f>
        <v>-10373</v>
      </c>
      <c r="C39" s="360">
        <f>SUM(C30:C37)</f>
        <v>-3591</v>
      </c>
      <c r="D39" s="360">
        <f>SUM(D30:D37)</f>
        <v>-36550</v>
      </c>
    </row>
    <row r="40" spans="1:4" ht="12.75">
      <c r="A40" s="24"/>
      <c r="B40" s="358"/>
      <c r="C40" s="358"/>
      <c r="D40" s="358"/>
    </row>
    <row r="41" spans="2:4" ht="12.75">
      <c r="B41" s="358"/>
      <c r="C41" s="358"/>
      <c r="D41" s="358"/>
    </row>
    <row r="42" spans="1:4" ht="12.75">
      <c r="A42" s="24" t="s">
        <v>163</v>
      </c>
      <c r="B42" s="358"/>
      <c r="C42" s="358"/>
      <c r="D42" s="358"/>
    </row>
    <row r="43" spans="1:4" ht="12.75">
      <c r="A43" s="31" t="s">
        <v>164</v>
      </c>
      <c r="B43" s="358">
        <v>19558</v>
      </c>
      <c r="C43" s="358">
        <v>26</v>
      </c>
      <c r="D43" s="358">
        <v>5091</v>
      </c>
    </row>
    <row r="44" spans="1:4" ht="12.75">
      <c r="A44" s="31" t="s">
        <v>165</v>
      </c>
      <c r="B44" s="358"/>
      <c r="C44" s="358"/>
      <c r="D44" s="358"/>
    </row>
    <row r="45" spans="1:4" ht="12.75">
      <c r="A45" s="31" t="s">
        <v>166</v>
      </c>
      <c r="B45" s="358">
        <v>-4677</v>
      </c>
      <c r="C45" s="358">
        <v>-5002</v>
      </c>
      <c r="D45" s="358">
        <v>-23166</v>
      </c>
    </row>
    <row r="46" spans="1:4" ht="12.75">
      <c r="A46" s="292" t="s">
        <v>104</v>
      </c>
      <c r="B46" s="361">
        <v>-19773</v>
      </c>
      <c r="C46" s="361"/>
      <c r="D46" s="361">
        <v>-21301</v>
      </c>
    </row>
    <row r="47" spans="1:4" s="25" customFormat="1" ht="12.75">
      <c r="A47" s="472" t="s">
        <v>103</v>
      </c>
      <c r="B47" s="359"/>
      <c r="C47" s="359"/>
      <c r="D47" s="359">
        <v>-1125</v>
      </c>
    </row>
    <row r="48" spans="1:4" ht="12.75">
      <c r="A48" s="32"/>
      <c r="B48" s="361"/>
      <c r="C48" s="361"/>
      <c r="D48" s="361"/>
    </row>
    <row r="49" spans="1:4" ht="12.75">
      <c r="A49" s="24" t="s">
        <v>167</v>
      </c>
      <c r="B49" s="360">
        <f>SUM(B42:B47)</f>
        <v>-4892</v>
      </c>
      <c r="C49" s="360">
        <f>SUM(C42:C47)</f>
        <v>-4976</v>
      </c>
      <c r="D49" s="360">
        <f>SUM(D42:D47)</f>
        <v>-40501</v>
      </c>
    </row>
    <row r="50" spans="1:4" ht="12.75">
      <c r="A50" s="24"/>
      <c r="B50" s="358"/>
      <c r="C50" s="358"/>
      <c r="D50" s="358"/>
    </row>
    <row r="51" spans="1:4" ht="12.75">
      <c r="A51" s="24" t="s">
        <v>168</v>
      </c>
      <c r="B51" s="360">
        <f>+B49+B39+B27</f>
        <v>-4783</v>
      </c>
      <c r="C51" s="360">
        <f>+C49+C39+C27</f>
        <v>5309</v>
      </c>
      <c r="D51" s="360">
        <f>+D49+D39+D27</f>
        <v>-13241</v>
      </c>
    </row>
    <row r="52" spans="1:4" ht="12.75">
      <c r="A52" s="28" t="s">
        <v>169</v>
      </c>
      <c r="B52" s="361">
        <v>14548</v>
      </c>
      <c r="C52" s="361">
        <v>27583</v>
      </c>
      <c r="D52" s="361">
        <v>27583</v>
      </c>
    </row>
    <row r="53" spans="1:4" ht="12.75">
      <c r="A53" s="195" t="s">
        <v>170</v>
      </c>
      <c r="B53" s="361">
        <v>9</v>
      </c>
      <c r="C53" s="361">
        <v>27</v>
      </c>
      <c r="D53" s="361">
        <v>206</v>
      </c>
    </row>
    <row r="54" spans="1:4" s="276" customFormat="1" ht="12.75">
      <c r="A54" s="33" t="s">
        <v>171</v>
      </c>
      <c r="B54" s="359"/>
      <c r="C54" s="359"/>
      <c r="D54" s="359"/>
    </row>
    <row r="55" spans="1:4" s="32" customFormat="1" ht="12.75">
      <c r="A55" s="34"/>
      <c r="B55" s="361"/>
      <c r="C55" s="361"/>
      <c r="D55" s="361"/>
    </row>
    <row r="56" spans="1:4" ht="12.75">
      <c r="A56" s="24" t="s">
        <v>172</v>
      </c>
      <c r="B56" s="360">
        <f>SUM(B51:B54)</f>
        <v>9774</v>
      </c>
      <c r="C56" s="360">
        <f>SUM(C51:C54)</f>
        <v>32919</v>
      </c>
      <c r="D56" s="360">
        <f>SUM(D51:D54)</f>
        <v>14548</v>
      </c>
    </row>
    <row r="57" spans="1:4" ht="12.75">
      <c r="A57" s="24"/>
      <c r="B57" s="360"/>
      <c r="C57" s="360"/>
      <c r="D57" s="360"/>
    </row>
    <row r="58" spans="1:4" ht="12.75">
      <c r="A58" s="24"/>
      <c r="B58" s="360"/>
      <c r="C58" s="360"/>
      <c r="D58" s="360"/>
    </row>
    <row r="59" spans="1:4" ht="12.75">
      <c r="A59" s="24" t="s">
        <v>173</v>
      </c>
      <c r="B59" s="360"/>
      <c r="C59" s="360"/>
      <c r="D59" s="360"/>
    </row>
    <row r="60" spans="1:4" ht="12.75">
      <c r="A60" s="24"/>
      <c r="B60" s="360"/>
      <c r="C60" s="360"/>
      <c r="D60" s="360"/>
    </row>
    <row r="61" spans="1:4" ht="12.75">
      <c r="A61" s="469" t="s">
        <v>19</v>
      </c>
      <c r="B61" s="357" t="s">
        <v>16</v>
      </c>
      <c r="C61" s="357" t="str">
        <f>+C5</f>
        <v>3/2010</v>
      </c>
      <c r="D61" s="357" t="str">
        <f>+D5</f>
        <v>12/2010</v>
      </c>
    </row>
    <row r="62" spans="1:4" ht="12.75">
      <c r="A62" s="24"/>
      <c r="B62" s="360"/>
      <c r="C62" s="360"/>
      <c r="D62" s="360"/>
    </row>
    <row r="63" spans="1:4" ht="12.75">
      <c r="A63" s="25" t="s">
        <v>75</v>
      </c>
      <c r="B63" s="358">
        <v>7277</v>
      </c>
      <c r="C63" s="358">
        <v>8440</v>
      </c>
      <c r="D63" s="358">
        <v>4653</v>
      </c>
    </row>
    <row r="64" spans="1:4" ht="12.75">
      <c r="A64" s="26" t="s">
        <v>175</v>
      </c>
      <c r="B64" s="359">
        <v>2497</v>
      </c>
      <c r="C64" s="359">
        <v>24479</v>
      </c>
      <c r="D64" s="359">
        <v>9895</v>
      </c>
    </row>
    <row r="65" spans="1:4" ht="12.75">
      <c r="A65" s="25" t="s">
        <v>174</v>
      </c>
      <c r="B65" s="360">
        <f>SUM(B63:B64)</f>
        <v>9774</v>
      </c>
      <c r="C65" s="360">
        <f>SUM(C63:C64)</f>
        <v>32919</v>
      </c>
      <c r="D65" s="360">
        <f>SUM(D63:D64)</f>
        <v>14548</v>
      </c>
    </row>
    <row r="66" spans="2:4" ht="12.75">
      <c r="B66" s="358"/>
      <c r="C66" s="358"/>
      <c r="D66" s="111"/>
    </row>
    <row r="67" spans="1:4" ht="12.75">
      <c r="A67" s="2"/>
      <c r="B67" s="170"/>
      <c r="C67" s="170"/>
      <c r="D67" s="111"/>
    </row>
    <row r="68" spans="2:3" ht="12.75">
      <c r="B68" s="354"/>
      <c r="C68" s="354"/>
    </row>
    <row r="69" spans="2:3" ht="12.75">
      <c r="B69" s="354"/>
      <c r="C69" s="354"/>
    </row>
    <row r="70" spans="2:3" ht="12.75">
      <c r="B70" s="354"/>
      <c r="C70" s="354"/>
    </row>
    <row r="80" spans="1:4" ht="12.75">
      <c r="A80" s="25"/>
      <c r="B80" s="111"/>
      <c r="C80" s="111"/>
      <c r="D80" s="111"/>
    </row>
  </sheetData>
  <printOptions/>
  <pageMargins left="0.75" right="0.75" top="0.44" bottom="0.39" header="0.4921259845" footer="0.22"/>
  <pageSetup fitToHeight="1" fitToWidth="1" horizontalDpi="1200" verticalDpi="1200" orientation="portrait" paperSize="9" scale="90" r:id="rId1"/>
</worksheet>
</file>

<file path=xl/worksheets/sheet8.xml><?xml version="1.0" encoding="utf-8"?>
<worksheet xmlns="http://schemas.openxmlformats.org/spreadsheetml/2006/main" xmlns:r="http://schemas.openxmlformats.org/officeDocument/2006/relationships">
  <dimension ref="A1:K99"/>
  <sheetViews>
    <sheetView workbookViewId="0" topLeftCell="A13">
      <selection activeCell="F8" sqref="F8"/>
    </sheetView>
  </sheetViews>
  <sheetFormatPr defaultColWidth="9.140625" defaultRowHeight="12.75"/>
  <cols>
    <col min="1" max="1" width="28.00390625" style="474" customWidth="1"/>
    <col min="2" max="2" width="9.421875" style="48" customWidth="1"/>
    <col min="3" max="3" width="11.8515625" style="48" customWidth="1"/>
    <col min="4" max="4" width="10.28125" style="48" customWidth="1"/>
    <col min="5" max="5" width="9.28125" style="48" customWidth="1"/>
    <col min="6" max="6" width="11.7109375" style="48" customWidth="1"/>
    <col min="7" max="7" width="9.28125" style="48" customWidth="1"/>
    <col min="8" max="8" width="11.00390625" style="48" customWidth="1"/>
    <col min="9" max="10" width="9.28125" style="48" customWidth="1"/>
    <col min="11" max="16384" width="9.140625" style="48" customWidth="1"/>
  </cols>
  <sheetData>
    <row r="1" spans="1:6" ht="12.75">
      <c r="A1" s="473" t="s">
        <v>3</v>
      </c>
      <c r="B1" s="47"/>
      <c r="C1" s="47"/>
      <c r="D1" s="47"/>
      <c r="E1" s="47"/>
      <c r="F1" s="47"/>
    </row>
    <row r="3" spans="1:6" ht="15.75">
      <c r="A3" s="475" t="s">
        <v>176</v>
      </c>
      <c r="B3" s="91"/>
      <c r="C3" s="331"/>
      <c r="D3" s="332"/>
      <c r="E3" s="158"/>
      <c r="F3" s="158"/>
    </row>
    <row r="4" spans="2:10" ht="12.75">
      <c r="B4" s="266"/>
      <c r="C4" s="267"/>
      <c r="D4" s="267"/>
      <c r="E4" s="268"/>
      <c r="F4" s="268"/>
      <c r="G4" s="268"/>
      <c r="H4" s="269"/>
      <c r="I4" s="51"/>
      <c r="J4" s="51"/>
    </row>
    <row r="5" spans="1:10" ht="12.75">
      <c r="A5" s="476" t="s">
        <v>177</v>
      </c>
      <c r="B5" s="50"/>
      <c r="C5" s="202"/>
      <c r="D5" s="202"/>
      <c r="E5" s="139"/>
      <c r="F5" s="139"/>
      <c r="G5" s="139"/>
      <c r="H5" s="51"/>
      <c r="I5" s="51"/>
      <c r="J5" s="51"/>
    </row>
    <row r="6" spans="1:10" ht="12.75">
      <c r="A6" s="476"/>
      <c r="B6" s="50"/>
      <c r="C6" s="202"/>
      <c r="D6" s="202"/>
      <c r="E6" s="139"/>
      <c r="F6" s="139"/>
      <c r="G6" s="139"/>
      <c r="H6" s="51"/>
      <c r="I6" s="51"/>
      <c r="J6" s="51"/>
    </row>
    <row r="7" spans="1:10" ht="12.75">
      <c r="A7" s="477"/>
      <c r="B7" s="139"/>
      <c r="C7" s="187" t="s">
        <v>15</v>
      </c>
      <c r="D7" s="139"/>
      <c r="E7" s="277"/>
      <c r="F7" s="187" t="s">
        <v>4</v>
      </c>
      <c r="G7" s="139"/>
      <c r="H7" s="278"/>
      <c r="I7" s="51"/>
      <c r="J7" s="51"/>
    </row>
    <row r="8" spans="1:10" ht="38.25">
      <c r="A8" s="478" t="s">
        <v>19</v>
      </c>
      <c r="B8" s="140" t="s">
        <v>193</v>
      </c>
      <c r="C8" s="280" t="s">
        <v>194</v>
      </c>
      <c r="D8" s="140" t="s">
        <v>174</v>
      </c>
      <c r="E8" s="489" t="s">
        <v>193</v>
      </c>
      <c r="F8" s="280" t="s">
        <v>194</v>
      </c>
      <c r="G8" s="140" t="s">
        <v>174</v>
      </c>
      <c r="H8" s="279" t="s">
        <v>195</v>
      </c>
      <c r="I8" s="51"/>
      <c r="J8" s="51"/>
    </row>
    <row r="9" spans="1:10" ht="12.75">
      <c r="A9" s="477"/>
      <c r="B9" s="139"/>
      <c r="C9" s="164"/>
      <c r="D9" s="164"/>
      <c r="E9" s="277"/>
      <c r="F9" s="139"/>
      <c r="G9" s="139"/>
      <c r="H9" s="277"/>
      <c r="I9" s="51"/>
      <c r="J9" s="51"/>
    </row>
    <row r="10" spans="1:10" ht="12.75">
      <c r="A10" s="479" t="s">
        <v>178</v>
      </c>
      <c r="B10" s="317">
        <v>71520</v>
      </c>
      <c r="C10" s="318">
        <v>909</v>
      </c>
      <c r="D10" s="318">
        <f>SUM(B10:C10)</f>
        <v>72429</v>
      </c>
      <c r="E10" s="293">
        <v>63520</v>
      </c>
      <c r="F10" s="79">
        <v>1089</v>
      </c>
      <c r="G10" s="294">
        <f>SUM(E10:F10)</f>
        <v>64609</v>
      </c>
      <c r="H10" s="295">
        <f>(D10-G10)/G10*100</f>
        <v>12.103576901050937</v>
      </c>
      <c r="I10" s="51"/>
      <c r="J10" s="51"/>
    </row>
    <row r="11" spans="1:10" ht="24">
      <c r="A11" s="480" t="s">
        <v>179</v>
      </c>
      <c r="B11" s="317">
        <v>34549</v>
      </c>
      <c r="C11" s="318">
        <v>307</v>
      </c>
      <c r="D11" s="319">
        <f>SUM(B11:C11)</f>
        <v>34856</v>
      </c>
      <c r="E11" s="294">
        <v>34381</v>
      </c>
      <c r="F11" s="296">
        <v>285</v>
      </c>
      <c r="G11" s="294">
        <f>SUM(E11:F11)</f>
        <v>34666</v>
      </c>
      <c r="H11" s="295">
        <f>(D11-G11)/G11*100</f>
        <v>0.5480874632204465</v>
      </c>
      <c r="I11" s="51"/>
      <c r="J11" s="51"/>
    </row>
    <row r="12" spans="1:10" ht="12.75">
      <c r="A12" s="479" t="s">
        <v>180</v>
      </c>
      <c r="B12" s="317">
        <v>38212</v>
      </c>
      <c r="C12" s="318">
        <v>727</v>
      </c>
      <c r="D12" s="319">
        <f>SUM(B12:C12)</f>
        <v>38939</v>
      </c>
      <c r="E12" s="294">
        <v>36541</v>
      </c>
      <c r="F12" s="296">
        <v>316</v>
      </c>
      <c r="G12" s="294">
        <f>SUM(E12:F12)</f>
        <v>36857</v>
      </c>
      <c r="H12" s="295">
        <f>(D12-G12)/G12*100</f>
        <v>5.648859104105055</v>
      </c>
      <c r="I12" s="51"/>
      <c r="J12" s="51"/>
    </row>
    <row r="13" spans="1:10" ht="12.75">
      <c r="A13" s="479" t="s">
        <v>181</v>
      </c>
      <c r="B13" s="317">
        <v>15193</v>
      </c>
      <c r="C13" s="318">
        <v>818</v>
      </c>
      <c r="D13" s="318">
        <f>SUM(B13:C13)</f>
        <v>16011</v>
      </c>
      <c r="E13" s="293">
        <v>19460</v>
      </c>
      <c r="F13" s="79">
        <v>666</v>
      </c>
      <c r="G13" s="294">
        <f>SUM(E13:F13)</f>
        <v>20126</v>
      </c>
      <c r="H13" s="295">
        <f>(D13-G13)/G13*100</f>
        <v>-20.446189009241778</v>
      </c>
      <c r="I13" s="51"/>
      <c r="J13" s="51"/>
    </row>
    <row r="14" spans="1:10" ht="12.75">
      <c r="A14" s="481" t="s">
        <v>182</v>
      </c>
      <c r="B14" s="320"/>
      <c r="C14" s="320">
        <v>-2761</v>
      </c>
      <c r="D14" s="320">
        <f>SUM(B14:C14)</f>
        <v>-2761</v>
      </c>
      <c r="E14" s="297"/>
      <c r="F14" s="80">
        <v>-2356</v>
      </c>
      <c r="G14" s="298">
        <f>SUM(E14:F14)</f>
        <v>-2356</v>
      </c>
      <c r="H14" s="299"/>
      <c r="I14" s="51"/>
      <c r="J14" s="51"/>
    </row>
    <row r="15" spans="1:10" ht="12.75">
      <c r="A15" s="477" t="s">
        <v>183</v>
      </c>
      <c r="B15" s="321">
        <f aca="true" t="shared" si="0" ref="B15:G15">SUM(B10:B14)</f>
        <v>159474</v>
      </c>
      <c r="C15" s="321">
        <f t="shared" si="0"/>
        <v>0</v>
      </c>
      <c r="D15" s="321">
        <f t="shared" si="0"/>
        <v>159474</v>
      </c>
      <c r="E15" s="293">
        <f t="shared" si="0"/>
        <v>153902</v>
      </c>
      <c r="F15" s="163">
        <f t="shared" si="0"/>
        <v>0</v>
      </c>
      <c r="G15" s="163">
        <f t="shared" si="0"/>
        <v>153902</v>
      </c>
      <c r="H15" s="295">
        <f>(D15-G15)/G15*100</f>
        <v>3.6204857636677885</v>
      </c>
      <c r="I15" s="51"/>
      <c r="J15" s="51"/>
    </row>
    <row r="16" spans="1:10" ht="12.75">
      <c r="A16" s="476"/>
      <c r="B16" s="50"/>
      <c r="C16" s="202"/>
      <c r="D16" s="202"/>
      <c r="E16" s="139"/>
      <c r="F16" s="139"/>
      <c r="G16" s="139"/>
      <c r="H16" s="51"/>
      <c r="I16" s="51"/>
      <c r="J16" s="51"/>
    </row>
    <row r="17" spans="1:10" ht="12.75">
      <c r="A17" s="477"/>
      <c r="B17" s="139"/>
      <c r="C17" s="187" t="s">
        <v>12</v>
      </c>
      <c r="D17" s="164"/>
      <c r="E17" s="52"/>
      <c r="F17" s="187"/>
      <c r="G17" s="52"/>
      <c r="H17" s="421"/>
      <c r="I17" s="51"/>
      <c r="J17" s="51"/>
    </row>
    <row r="18" spans="1:10" ht="39.75" customHeight="1">
      <c r="A18" s="478" t="s">
        <v>19</v>
      </c>
      <c r="B18" s="140" t="s">
        <v>193</v>
      </c>
      <c r="C18" s="280" t="s">
        <v>194</v>
      </c>
      <c r="D18" s="140" t="s">
        <v>174</v>
      </c>
      <c r="E18" s="369"/>
      <c r="F18" s="422"/>
      <c r="G18" s="369"/>
      <c r="H18" s="422"/>
      <c r="I18" s="51"/>
      <c r="J18" s="51"/>
    </row>
    <row r="19" spans="1:10" ht="12.75">
      <c r="A19" s="477"/>
      <c r="B19" s="139"/>
      <c r="C19" s="164"/>
      <c r="D19" s="164"/>
      <c r="E19" s="164"/>
      <c r="F19" s="164"/>
      <c r="G19" s="164"/>
      <c r="H19" s="164"/>
      <c r="I19" s="51"/>
      <c r="J19" s="51"/>
    </row>
    <row r="20" spans="1:10" ht="12.75">
      <c r="A20" s="479" t="s">
        <v>178</v>
      </c>
      <c r="B20" s="317">
        <v>286260</v>
      </c>
      <c r="C20" s="318">
        <v>3771</v>
      </c>
      <c r="D20" s="318">
        <f>SUM(B20:C20)</f>
        <v>290031</v>
      </c>
      <c r="E20" s="296"/>
      <c r="F20" s="296"/>
      <c r="G20" s="296"/>
      <c r="H20" s="423"/>
      <c r="I20" s="51"/>
      <c r="J20" s="51"/>
    </row>
    <row r="21" spans="1:10" ht="24">
      <c r="A21" s="480" t="s">
        <v>179</v>
      </c>
      <c r="B21" s="317">
        <v>139399</v>
      </c>
      <c r="C21" s="318">
        <v>1216</v>
      </c>
      <c r="D21" s="318">
        <f>SUM(B21:C21)</f>
        <v>140615</v>
      </c>
      <c r="E21" s="296"/>
      <c r="F21" s="296"/>
      <c r="G21" s="296"/>
      <c r="H21" s="423"/>
      <c r="I21" s="51"/>
      <c r="J21" s="51"/>
    </row>
    <row r="22" spans="1:10" ht="12.75">
      <c r="A22" s="479" t="s">
        <v>180</v>
      </c>
      <c r="B22" s="317">
        <v>121546</v>
      </c>
      <c r="C22" s="318">
        <v>1923</v>
      </c>
      <c r="D22" s="318">
        <f>SUM(B22:C22)</f>
        <v>123469</v>
      </c>
      <c r="E22" s="296"/>
      <c r="F22" s="296"/>
      <c r="G22" s="296"/>
      <c r="H22" s="423"/>
      <c r="I22" s="51"/>
      <c r="J22" s="51"/>
    </row>
    <row r="23" spans="1:10" ht="12.75">
      <c r="A23" s="479" t="s">
        <v>181</v>
      </c>
      <c r="B23" s="317">
        <v>50988</v>
      </c>
      <c r="C23" s="318">
        <v>4118</v>
      </c>
      <c r="D23" s="318">
        <f>SUM(B23:C23)</f>
        <v>55106</v>
      </c>
      <c r="E23" s="296"/>
      <c r="F23" s="296"/>
      <c r="G23" s="296"/>
      <c r="H23" s="423"/>
      <c r="I23" s="51"/>
      <c r="J23" s="51"/>
    </row>
    <row r="24" spans="1:10" ht="12.75">
      <c r="A24" s="481" t="s">
        <v>182</v>
      </c>
      <c r="B24" s="320"/>
      <c r="C24" s="320">
        <v>-11028</v>
      </c>
      <c r="D24" s="320">
        <f>SUM(B24:C24)</f>
        <v>-11028</v>
      </c>
      <c r="E24" s="296"/>
      <c r="F24" s="296"/>
      <c r="G24" s="296"/>
      <c r="H24" s="423"/>
      <c r="I24" s="51"/>
      <c r="J24" s="51"/>
    </row>
    <row r="25" spans="1:10" ht="12.75">
      <c r="A25" s="477" t="s">
        <v>183</v>
      </c>
      <c r="B25" s="321">
        <f>SUM(B20:B24)</f>
        <v>598193</v>
      </c>
      <c r="C25" s="321">
        <f>SUM(C20:C24)</f>
        <v>0</v>
      </c>
      <c r="D25" s="420">
        <f>SUM(D20:D24)</f>
        <v>598193</v>
      </c>
      <c r="E25" s="163"/>
      <c r="F25" s="163"/>
      <c r="G25" s="163"/>
      <c r="H25" s="423"/>
      <c r="I25" s="51"/>
      <c r="J25" s="51"/>
    </row>
    <row r="26" spans="1:10" ht="12.75">
      <c r="A26" s="477"/>
      <c r="B26" s="139"/>
      <c r="C26" s="139"/>
      <c r="D26" s="139"/>
      <c r="E26" s="139"/>
      <c r="F26" s="139"/>
      <c r="G26" s="139"/>
      <c r="H26" s="51"/>
      <c r="I26" s="52"/>
      <c r="J26" s="52"/>
    </row>
    <row r="27" spans="1:10" ht="12.75">
      <c r="A27" s="476" t="s">
        <v>184</v>
      </c>
      <c r="B27" s="202"/>
      <c r="C27" s="202"/>
      <c r="D27" s="202"/>
      <c r="E27" s="139"/>
      <c r="F27" s="139"/>
      <c r="G27" s="139"/>
      <c r="H27" s="51"/>
      <c r="I27" s="52"/>
      <c r="J27" s="52"/>
    </row>
    <row r="28" spans="1:10" ht="12.75">
      <c r="A28" s="477"/>
      <c r="B28" s="139"/>
      <c r="C28" s="139"/>
      <c r="D28" s="139"/>
      <c r="E28" s="202"/>
      <c r="F28" s="139"/>
      <c r="G28" s="203"/>
      <c r="H28" s="58"/>
      <c r="I28" s="59"/>
      <c r="J28" s="53"/>
    </row>
    <row r="29" spans="1:11" ht="12.75">
      <c r="A29" s="478" t="s">
        <v>19</v>
      </c>
      <c r="B29" s="138" t="s">
        <v>15</v>
      </c>
      <c r="C29" s="140" t="s">
        <v>0</v>
      </c>
      <c r="D29" s="138" t="s">
        <v>4</v>
      </c>
      <c r="E29" s="140" t="s">
        <v>0</v>
      </c>
      <c r="F29" s="138" t="s">
        <v>12</v>
      </c>
      <c r="G29" s="140" t="s">
        <v>0</v>
      </c>
      <c r="H29" s="187"/>
      <c r="I29" s="369"/>
      <c r="J29" s="187"/>
      <c r="K29" s="369"/>
    </row>
    <row r="30" spans="1:11" ht="12.75">
      <c r="A30" s="477"/>
      <c r="B30" s="139"/>
      <c r="C30" s="183"/>
      <c r="D30" s="79"/>
      <c r="E30" s="139"/>
      <c r="F30" s="139"/>
      <c r="G30" s="183"/>
      <c r="H30" s="164"/>
      <c r="I30" s="164"/>
      <c r="J30" s="164"/>
      <c r="K30" s="164"/>
    </row>
    <row r="31" spans="1:11" ht="12.75">
      <c r="A31" s="479" t="s">
        <v>178</v>
      </c>
      <c r="B31" s="294">
        <v>4175</v>
      </c>
      <c r="C31" s="150">
        <f>B31/D10*100</f>
        <v>5.764265694680307</v>
      </c>
      <c r="D31" s="79">
        <v>4416</v>
      </c>
      <c r="E31" s="141">
        <f>D31/G10*100</f>
        <v>6.834961073534647</v>
      </c>
      <c r="F31" s="294">
        <v>33674</v>
      </c>
      <c r="G31" s="150">
        <f>F31/D20*100</f>
        <v>11.61048301733263</v>
      </c>
      <c r="H31" s="163"/>
      <c r="I31" s="370"/>
      <c r="J31" s="163"/>
      <c r="K31" s="370"/>
    </row>
    <row r="32" spans="1:11" ht="24">
      <c r="A32" s="480" t="s">
        <v>179</v>
      </c>
      <c r="B32" s="294">
        <v>1475</v>
      </c>
      <c r="C32" s="150">
        <f>B32/D11*100</f>
        <v>4.231696121184301</v>
      </c>
      <c r="D32" s="79">
        <v>1037</v>
      </c>
      <c r="E32" s="141">
        <f>D32/G11*100</f>
        <v>2.991403680840016</v>
      </c>
      <c r="F32" s="294">
        <v>7524</v>
      </c>
      <c r="G32" s="150">
        <f>F32/D21*100</f>
        <v>5.350780499946663</v>
      </c>
      <c r="H32" s="163"/>
      <c r="I32" s="370"/>
      <c r="J32" s="163"/>
      <c r="K32" s="370"/>
    </row>
    <row r="33" spans="1:11" ht="12.75">
      <c r="A33" s="479" t="s">
        <v>180</v>
      </c>
      <c r="B33" s="294">
        <v>1902</v>
      </c>
      <c r="C33" s="150">
        <f>B33/D12*100</f>
        <v>4.884563034489843</v>
      </c>
      <c r="D33" s="79">
        <v>2793</v>
      </c>
      <c r="E33" s="141">
        <f>D33/G12*100</f>
        <v>7.577936348590499</v>
      </c>
      <c r="F33" s="294">
        <v>7764</v>
      </c>
      <c r="G33" s="150">
        <f>F33/D22*100</f>
        <v>6.288218095230381</v>
      </c>
      <c r="H33" s="163"/>
      <c r="I33" s="370"/>
      <c r="J33" s="163"/>
      <c r="K33" s="370"/>
    </row>
    <row r="34" spans="1:11" ht="12.75">
      <c r="A34" s="479" t="s">
        <v>181</v>
      </c>
      <c r="B34" s="294">
        <v>-651</v>
      </c>
      <c r="C34" s="150">
        <f>B34/D13*100</f>
        <v>-4.06595465617388</v>
      </c>
      <c r="D34" s="79">
        <v>-860</v>
      </c>
      <c r="E34" s="141">
        <f>D34/G13*100</f>
        <v>-4.273079598529265</v>
      </c>
      <c r="F34" s="294">
        <v>-6553</v>
      </c>
      <c r="G34" s="150">
        <f>F34/D23*100</f>
        <v>-11.89162704605669</v>
      </c>
      <c r="H34" s="163"/>
      <c r="I34" s="370"/>
      <c r="J34" s="163"/>
      <c r="K34" s="370"/>
    </row>
    <row r="35" spans="1:11" ht="12.75">
      <c r="A35" s="482" t="s">
        <v>185</v>
      </c>
      <c r="B35" s="298">
        <v>-437</v>
      </c>
      <c r="C35" s="184"/>
      <c r="D35" s="80">
        <v>-750</v>
      </c>
      <c r="E35" s="142"/>
      <c r="F35" s="298">
        <v>-2190</v>
      </c>
      <c r="G35" s="184"/>
      <c r="H35" s="163"/>
      <c r="I35" s="370"/>
      <c r="J35" s="163"/>
      <c r="K35" s="370"/>
    </row>
    <row r="36" spans="1:11" ht="12.75">
      <c r="A36" s="477" t="s">
        <v>183</v>
      </c>
      <c r="B36" s="79">
        <f>SUM(B31:B35)</f>
        <v>6464</v>
      </c>
      <c r="C36" s="185">
        <f>B36/D15*100</f>
        <v>4.053325306946586</v>
      </c>
      <c r="D36" s="79">
        <f>SUM(D31:D35)</f>
        <v>6636</v>
      </c>
      <c r="E36" s="141">
        <f>D36/G15*100</f>
        <v>4.3118348039661605</v>
      </c>
      <c r="F36" s="79">
        <f>SUM(F31:F35)</f>
        <v>40219</v>
      </c>
      <c r="G36" s="185">
        <f>F36/D25*100</f>
        <v>6.723415352570157</v>
      </c>
      <c r="H36" s="163"/>
      <c r="I36" s="370"/>
      <c r="J36" s="163"/>
      <c r="K36" s="370"/>
    </row>
    <row r="37" spans="1:11" ht="12.75">
      <c r="A37" s="482" t="s">
        <v>186</v>
      </c>
      <c r="B37" s="80">
        <v>-1064</v>
      </c>
      <c r="C37" s="406"/>
      <c r="D37" s="80">
        <v>-1053</v>
      </c>
      <c r="E37" s="80"/>
      <c r="F37" s="80">
        <v>-4229</v>
      </c>
      <c r="G37" s="275"/>
      <c r="H37" s="163"/>
      <c r="I37" s="424"/>
      <c r="J37" s="163"/>
      <c r="K37" s="69"/>
    </row>
    <row r="38" spans="1:11" ht="12.75">
      <c r="A38" s="474" t="s">
        <v>31</v>
      </c>
      <c r="B38" s="79">
        <f>SUM(B36:B37)</f>
        <v>5400</v>
      </c>
      <c r="C38" s="269"/>
      <c r="D38" s="79">
        <f>SUM(D36:D37)</f>
        <v>5583</v>
      </c>
      <c r="E38" s="55"/>
      <c r="F38" s="79">
        <f>SUM(F36:F37)</f>
        <v>35990</v>
      </c>
      <c r="G38" s="269"/>
      <c r="H38" s="163"/>
      <c r="I38" s="424"/>
      <c r="J38" s="163"/>
      <c r="K38" s="69"/>
    </row>
    <row r="39" spans="1:10" ht="12.75">
      <c r="A39" s="477"/>
      <c r="B39" s="51"/>
      <c r="C39" s="51"/>
      <c r="D39" s="51"/>
      <c r="E39" s="55"/>
      <c r="F39" s="60"/>
      <c r="G39" s="60"/>
      <c r="H39" s="56"/>
      <c r="I39" s="55"/>
      <c r="J39" s="60"/>
    </row>
    <row r="40" spans="1:6" ht="12.75">
      <c r="A40" s="475" t="s">
        <v>187</v>
      </c>
      <c r="B40" s="49"/>
      <c r="C40" s="49"/>
      <c r="D40" s="49"/>
      <c r="E40" s="49"/>
      <c r="F40" s="49"/>
    </row>
    <row r="41" spans="2:7" ht="12.75">
      <c r="B41" s="158"/>
      <c r="C41" s="158"/>
      <c r="E41" s="61"/>
      <c r="F41" s="61"/>
      <c r="G41" s="62"/>
    </row>
    <row r="42" spans="1:8" ht="12.75">
      <c r="A42" s="483" t="s">
        <v>19</v>
      </c>
      <c r="B42" s="314" t="s">
        <v>16</v>
      </c>
      <c r="C42" s="314" t="s">
        <v>17</v>
      </c>
      <c r="D42" s="314" t="s">
        <v>13</v>
      </c>
      <c r="F42" s="66"/>
      <c r="G42" s="66"/>
      <c r="H42" s="63"/>
    </row>
    <row r="43" spans="1:8" ht="12.75">
      <c r="A43" s="484"/>
      <c r="C43" s="300"/>
      <c r="D43" s="300"/>
      <c r="F43" s="143"/>
      <c r="G43" s="143"/>
      <c r="H43" s="63"/>
    </row>
    <row r="44" spans="1:8" ht="12.75">
      <c r="A44" s="475" t="s">
        <v>188</v>
      </c>
      <c r="C44" s="152"/>
      <c r="D44" s="152"/>
      <c r="F44" s="144"/>
      <c r="G44" s="144"/>
      <c r="H44" s="63"/>
    </row>
    <row r="45" spans="1:8" ht="12.75">
      <c r="A45" s="474" t="s">
        <v>178</v>
      </c>
      <c r="B45" s="62">
        <v>340318</v>
      </c>
      <c r="C45" s="322">
        <v>329286</v>
      </c>
      <c r="D45" s="322">
        <v>330963</v>
      </c>
      <c r="F45" s="64"/>
      <c r="G45" s="64"/>
      <c r="H45" s="63"/>
    </row>
    <row r="46" spans="1:8" ht="24">
      <c r="A46" s="480" t="s">
        <v>179</v>
      </c>
      <c r="B46" s="62">
        <v>42643</v>
      </c>
      <c r="C46" s="323">
        <v>40349</v>
      </c>
      <c r="D46" s="323">
        <v>39007</v>
      </c>
      <c r="F46" s="64"/>
      <c r="G46" s="64"/>
      <c r="H46" s="63"/>
    </row>
    <row r="47" spans="1:8" ht="12.75">
      <c r="A47" s="479" t="s">
        <v>180</v>
      </c>
      <c r="B47" s="62">
        <v>42050</v>
      </c>
      <c r="C47" s="323">
        <v>40576</v>
      </c>
      <c r="D47" s="323">
        <v>38098</v>
      </c>
      <c r="F47" s="64"/>
      <c r="G47" s="64"/>
      <c r="H47" s="63"/>
    </row>
    <row r="48" spans="1:8" ht="12.75">
      <c r="A48" s="479" t="s">
        <v>181</v>
      </c>
      <c r="B48" s="62">
        <v>46035</v>
      </c>
      <c r="C48" s="323">
        <v>57395</v>
      </c>
      <c r="D48" s="323">
        <v>49113</v>
      </c>
      <c r="F48" s="64"/>
      <c r="G48" s="64"/>
      <c r="H48" s="63"/>
    </row>
    <row r="49" spans="1:8" ht="12.75">
      <c r="A49" s="485" t="s">
        <v>185</v>
      </c>
      <c r="B49" s="62">
        <v>2107</v>
      </c>
      <c r="C49" s="323">
        <v>333</v>
      </c>
      <c r="D49" s="323">
        <v>1902</v>
      </c>
      <c r="F49" s="64"/>
      <c r="G49" s="64"/>
      <c r="H49" s="63"/>
    </row>
    <row r="50" spans="1:8" ht="12.75">
      <c r="A50" s="482" t="s">
        <v>189</v>
      </c>
      <c r="B50" s="333">
        <v>21685</v>
      </c>
      <c r="C50" s="324">
        <v>36893</v>
      </c>
      <c r="D50" s="324">
        <v>24659</v>
      </c>
      <c r="F50" s="64"/>
      <c r="G50" s="64"/>
      <c r="H50" s="63"/>
    </row>
    <row r="51" spans="1:9" ht="12.75">
      <c r="A51" s="477" t="s">
        <v>183</v>
      </c>
      <c r="B51" s="62">
        <f>SUM(B45:B50)</f>
        <v>494838</v>
      </c>
      <c r="C51" s="322">
        <f>SUM(C45:C50)</f>
        <v>504832</v>
      </c>
      <c r="D51" s="322">
        <f>SUM(D45:D50)</f>
        <v>483742</v>
      </c>
      <c r="F51" s="64"/>
      <c r="G51" s="64"/>
      <c r="H51" s="63"/>
      <c r="I51" s="62"/>
    </row>
    <row r="52" spans="1:8" ht="12.75">
      <c r="A52" s="477"/>
      <c r="C52" s="322"/>
      <c r="D52" s="322"/>
      <c r="F52" s="64"/>
      <c r="G52" s="64"/>
      <c r="H52" s="63"/>
    </row>
    <row r="53" spans="1:8" ht="12.75">
      <c r="A53" s="475" t="s">
        <v>86</v>
      </c>
      <c r="C53" s="407"/>
      <c r="D53" s="407"/>
      <c r="F53" s="144"/>
      <c r="G53" s="144"/>
      <c r="H53" s="63"/>
    </row>
    <row r="54" spans="1:8" ht="12.75">
      <c r="A54" s="474" t="s">
        <v>178</v>
      </c>
      <c r="B54" s="322">
        <v>56020</v>
      </c>
      <c r="C54" s="322">
        <v>54359</v>
      </c>
      <c r="D54" s="322">
        <v>50300</v>
      </c>
      <c r="F54" s="64"/>
      <c r="G54" s="64"/>
      <c r="H54" s="63"/>
    </row>
    <row r="55" spans="1:8" ht="24">
      <c r="A55" s="480" t="s">
        <v>179</v>
      </c>
      <c r="B55" s="323">
        <v>26758</v>
      </c>
      <c r="C55" s="323">
        <v>26561</v>
      </c>
      <c r="D55" s="323">
        <v>25654</v>
      </c>
      <c r="F55" s="64"/>
      <c r="G55" s="64"/>
      <c r="H55" s="63"/>
    </row>
    <row r="56" spans="1:8" ht="12.75">
      <c r="A56" s="479" t="s">
        <v>180</v>
      </c>
      <c r="B56" s="323">
        <v>18812</v>
      </c>
      <c r="C56" s="323">
        <v>16361</v>
      </c>
      <c r="D56" s="323">
        <v>15784</v>
      </c>
      <c r="F56" s="64"/>
      <c r="G56" s="64"/>
      <c r="H56" s="63"/>
    </row>
    <row r="57" spans="1:9" ht="12.75">
      <c r="A57" s="479" t="s">
        <v>181</v>
      </c>
      <c r="B57" s="323">
        <v>6529</v>
      </c>
      <c r="C57" s="323">
        <v>8277</v>
      </c>
      <c r="D57" s="323">
        <v>4835</v>
      </c>
      <c r="F57" s="64"/>
      <c r="G57" s="64"/>
      <c r="H57" s="63"/>
      <c r="I57" s="62"/>
    </row>
    <row r="58" spans="1:9" ht="12.75">
      <c r="A58" s="485" t="s">
        <v>185</v>
      </c>
      <c r="B58" s="323">
        <v>2585</v>
      </c>
      <c r="C58" s="323">
        <v>21955</v>
      </c>
      <c r="D58" s="323">
        <v>1193</v>
      </c>
      <c r="F58" s="64"/>
      <c r="G58" s="64"/>
      <c r="H58" s="63"/>
      <c r="I58" s="62"/>
    </row>
    <row r="59" spans="1:8" ht="12.75">
      <c r="A59" s="482" t="s">
        <v>190</v>
      </c>
      <c r="B59" s="324">
        <v>177417</v>
      </c>
      <c r="C59" s="324">
        <v>176489</v>
      </c>
      <c r="D59" s="324">
        <v>162982</v>
      </c>
      <c r="F59" s="64"/>
      <c r="G59" s="64"/>
      <c r="H59" s="63"/>
    </row>
    <row r="60" spans="1:8" ht="12.75">
      <c r="A60" s="477" t="s">
        <v>183</v>
      </c>
      <c r="B60" s="322">
        <f>SUM(B54:B59)</f>
        <v>288121</v>
      </c>
      <c r="C60" s="322">
        <f>SUM(C54:C59)</f>
        <v>304002</v>
      </c>
      <c r="D60" s="322">
        <f>SUM(D54:D59)</f>
        <v>260748</v>
      </c>
      <c r="F60" s="64"/>
      <c r="G60" s="64"/>
      <c r="H60" s="63"/>
    </row>
    <row r="61" spans="1:8" ht="12.75">
      <c r="A61" s="477"/>
      <c r="B61" s="408"/>
      <c r="C61" s="158"/>
      <c r="D61" s="158"/>
      <c r="E61" s="64"/>
      <c r="F61" s="62"/>
      <c r="G61" s="62"/>
      <c r="H61" s="63"/>
    </row>
    <row r="62" spans="1:8" ht="12.75">
      <c r="A62" s="486" t="s">
        <v>19</v>
      </c>
      <c r="B62" s="409" t="str">
        <f>B29</f>
        <v>1-3/2011</v>
      </c>
      <c r="C62" s="301" t="str">
        <f>D29</f>
        <v>1-3/2010</v>
      </c>
      <c r="D62" s="301" t="str">
        <f>F29</f>
        <v>1-12/2010</v>
      </c>
      <c r="E62" s="372"/>
      <c r="F62" s="372"/>
      <c r="H62" s="63"/>
    </row>
    <row r="63" spans="1:8" ht="12.75">
      <c r="A63" s="475" t="s">
        <v>191</v>
      </c>
      <c r="B63" s="302"/>
      <c r="C63" s="302"/>
      <c r="D63" s="302"/>
      <c r="E63" s="373"/>
      <c r="F63" s="373"/>
      <c r="H63" s="63"/>
    </row>
    <row r="64" spans="1:8" ht="12.75">
      <c r="A64" s="474" t="s">
        <v>178</v>
      </c>
      <c r="B64" s="153">
        <v>8814</v>
      </c>
      <c r="C64" s="153">
        <v>4253</v>
      </c>
      <c r="D64" s="153">
        <v>31409</v>
      </c>
      <c r="E64" s="154"/>
      <c r="F64" s="154"/>
      <c r="H64" s="63"/>
    </row>
    <row r="65" spans="1:8" ht="24">
      <c r="A65" s="480" t="s">
        <v>179</v>
      </c>
      <c r="B65" s="294">
        <v>1222</v>
      </c>
      <c r="C65" s="154">
        <v>466</v>
      </c>
      <c r="D65" s="294">
        <v>2112</v>
      </c>
      <c r="E65" s="296"/>
      <c r="F65" s="296"/>
      <c r="H65" s="63"/>
    </row>
    <row r="66" spans="1:8" ht="12.75">
      <c r="A66" s="479" t="s">
        <v>180</v>
      </c>
      <c r="B66" s="294">
        <v>2631</v>
      </c>
      <c r="C66" s="154">
        <v>509</v>
      </c>
      <c r="D66" s="294">
        <v>5074</v>
      </c>
      <c r="E66" s="296"/>
      <c r="F66" s="296"/>
      <c r="H66" s="63"/>
    </row>
    <row r="67" spans="1:8" ht="12.75">
      <c r="A67" s="479" t="s">
        <v>181</v>
      </c>
      <c r="B67" s="154">
        <v>88</v>
      </c>
      <c r="C67" s="154">
        <v>123</v>
      </c>
      <c r="D67" s="154">
        <v>654</v>
      </c>
      <c r="E67" s="154"/>
      <c r="F67" s="154"/>
      <c r="H67" s="63"/>
    </row>
    <row r="68" spans="1:8" ht="12.75">
      <c r="A68" s="482" t="s">
        <v>185</v>
      </c>
      <c r="B68" s="155">
        <v>113</v>
      </c>
      <c r="C68" s="155">
        <v>109</v>
      </c>
      <c r="D68" s="155">
        <v>72</v>
      </c>
      <c r="E68" s="154"/>
      <c r="F68" s="154"/>
      <c r="H68" s="63"/>
    </row>
    <row r="69" spans="1:10" ht="12.75">
      <c r="A69" s="477" t="s">
        <v>183</v>
      </c>
      <c r="B69" s="153">
        <f>SUM(B64:B68)</f>
        <v>12868</v>
      </c>
      <c r="C69" s="153">
        <f>SUM(C64:C68)</f>
        <v>5460</v>
      </c>
      <c r="D69" s="153">
        <f>SUM(D64:D68)</f>
        <v>39321</v>
      </c>
      <c r="E69" s="154"/>
      <c r="F69" s="154"/>
      <c r="H69" s="64"/>
      <c r="J69" s="62"/>
    </row>
    <row r="70" spans="2:8" ht="12.75">
      <c r="B70" s="153"/>
      <c r="C70" s="158"/>
      <c r="D70" s="153"/>
      <c r="E70" s="64"/>
      <c r="F70" s="64"/>
      <c r="G70" s="63"/>
      <c r="H70" s="63"/>
    </row>
    <row r="71" spans="1:8" ht="12.75">
      <c r="A71" s="475" t="s">
        <v>192</v>
      </c>
      <c r="B71" s="302"/>
      <c r="C71" s="152"/>
      <c r="D71" s="302"/>
      <c r="E71" s="165"/>
      <c r="F71" s="165"/>
      <c r="G71" s="144"/>
      <c r="H71" s="63"/>
    </row>
    <row r="72" spans="1:8" ht="12.75">
      <c r="A72" s="474" t="s">
        <v>178</v>
      </c>
      <c r="B72" s="153">
        <v>7379</v>
      </c>
      <c r="C72" s="62">
        <v>7120</v>
      </c>
      <c r="D72" s="62">
        <v>28558</v>
      </c>
      <c r="E72" s="154"/>
      <c r="F72" s="154"/>
      <c r="G72" s="64"/>
      <c r="H72" s="63"/>
    </row>
    <row r="73" spans="1:8" ht="24">
      <c r="A73" s="480" t="s">
        <v>179</v>
      </c>
      <c r="B73" s="294">
        <v>953</v>
      </c>
      <c r="C73" s="62">
        <v>1021</v>
      </c>
      <c r="D73" s="62">
        <v>4023</v>
      </c>
      <c r="E73" s="296"/>
      <c r="F73" s="296"/>
      <c r="G73" s="64"/>
      <c r="H73" s="63"/>
    </row>
    <row r="74" spans="1:8" ht="12.75">
      <c r="A74" s="479" t="s">
        <v>180</v>
      </c>
      <c r="B74" s="294">
        <v>1069</v>
      </c>
      <c r="C74" s="62">
        <v>983</v>
      </c>
      <c r="D74" s="62">
        <v>4017</v>
      </c>
      <c r="E74" s="296"/>
      <c r="F74" s="296"/>
      <c r="G74" s="64"/>
      <c r="H74" s="63"/>
    </row>
    <row r="75" spans="1:8" ht="12.75">
      <c r="A75" s="479" t="s">
        <v>181</v>
      </c>
      <c r="B75" s="154">
        <v>1167</v>
      </c>
      <c r="C75" s="62">
        <v>1168</v>
      </c>
      <c r="D75" s="62">
        <v>4702</v>
      </c>
      <c r="E75" s="154"/>
      <c r="F75" s="154"/>
      <c r="G75" s="64"/>
      <c r="H75" s="63"/>
    </row>
    <row r="76" spans="1:8" ht="12.75">
      <c r="A76" s="482" t="s">
        <v>185</v>
      </c>
      <c r="B76" s="155"/>
      <c r="C76" s="333">
        <v>3</v>
      </c>
      <c r="D76" s="333">
        <v>5</v>
      </c>
      <c r="E76" s="154"/>
      <c r="F76" s="154"/>
      <c r="G76" s="64"/>
      <c r="H76" s="63"/>
    </row>
    <row r="77" spans="1:8" ht="12.75">
      <c r="A77" s="477" t="s">
        <v>183</v>
      </c>
      <c r="B77" s="153">
        <f>SUM(B72:B76)</f>
        <v>10568</v>
      </c>
      <c r="C77" s="153">
        <f>SUM(C72:C76)</f>
        <v>10295</v>
      </c>
      <c r="D77" s="153">
        <f>SUM(D72:D76)</f>
        <v>41305</v>
      </c>
      <c r="E77" s="154"/>
      <c r="F77" s="154"/>
      <c r="G77" s="64"/>
      <c r="H77" s="63"/>
    </row>
    <row r="78" spans="1:8" ht="12.75">
      <c r="A78" s="477"/>
      <c r="B78" s="153"/>
      <c r="C78" s="153"/>
      <c r="D78" s="153"/>
      <c r="E78" s="154"/>
      <c r="F78" s="153"/>
      <c r="G78" s="64"/>
      <c r="H78" s="63"/>
    </row>
    <row r="79" spans="1:8" ht="12.75">
      <c r="A79" s="475" t="s">
        <v>27</v>
      </c>
      <c r="B79" s="153"/>
      <c r="C79" s="153"/>
      <c r="D79" s="153"/>
      <c r="E79" s="154"/>
      <c r="F79" s="153"/>
      <c r="G79" s="64"/>
      <c r="H79" s="63"/>
    </row>
    <row r="80" spans="1:8" ht="12.75">
      <c r="A80" s="474" t="s">
        <v>178</v>
      </c>
      <c r="B80" s="153"/>
      <c r="C80" s="153"/>
      <c r="D80" s="153"/>
      <c r="E80" s="154"/>
      <c r="F80" s="153"/>
      <c r="G80" s="64"/>
      <c r="H80" s="63"/>
    </row>
    <row r="81" spans="1:8" ht="24">
      <c r="A81" s="480" t="s">
        <v>179</v>
      </c>
      <c r="B81" s="153"/>
      <c r="C81" s="153"/>
      <c r="D81" s="153"/>
      <c r="E81" s="153"/>
      <c r="F81" s="153"/>
      <c r="G81" s="64"/>
      <c r="H81" s="63"/>
    </row>
    <row r="82" spans="1:8" ht="12.75">
      <c r="A82" s="479" t="s">
        <v>180</v>
      </c>
      <c r="B82" s="153"/>
      <c r="C82" s="153"/>
      <c r="D82" s="153"/>
      <c r="E82" s="153"/>
      <c r="F82" s="153"/>
      <c r="G82" s="64"/>
      <c r="H82" s="63"/>
    </row>
    <row r="83" spans="1:8" ht="12.75">
      <c r="A83" s="479" t="s">
        <v>181</v>
      </c>
      <c r="B83" s="153"/>
      <c r="C83" s="153"/>
      <c r="D83" s="153">
        <v>2632</v>
      </c>
      <c r="E83" s="154"/>
      <c r="F83" s="154"/>
      <c r="G83" s="64"/>
      <c r="H83" s="63"/>
    </row>
    <row r="84" spans="1:8" ht="12.75">
      <c r="A84" s="482" t="s">
        <v>185</v>
      </c>
      <c r="B84" s="155"/>
      <c r="C84" s="333"/>
      <c r="D84" s="333"/>
      <c r="E84" s="154"/>
      <c r="F84" s="154"/>
      <c r="G84" s="63"/>
      <c r="H84" s="63"/>
    </row>
    <row r="85" spans="1:6" ht="12.75">
      <c r="A85" s="477" t="s">
        <v>183</v>
      </c>
      <c r="B85" s="153">
        <f>SUM(B80:B84)</f>
        <v>0</v>
      </c>
      <c r="C85" s="153">
        <f>SUM(C80:C84)</f>
        <v>0</v>
      </c>
      <c r="D85" s="153">
        <f>SUM(D80:D84)</f>
        <v>2632</v>
      </c>
      <c r="E85" s="154"/>
      <c r="F85" s="154"/>
    </row>
    <row r="86" ht="12.75">
      <c r="E86" s="63"/>
    </row>
    <row r="87" ht="12.75">
      <c r="A87" s="48"/>
    </row>
    <row r="92" ht="12.75">
      <c r="A92" s="487"/>
    </row>
    <row r="93" ht="12.75">
      <c r="A93" s="485"/>
    </row>
    <row r="94" ht="12.75">
      <c r="A94" s="488"/>
    </row>
    <row r="95" ht="12.75">
      <c r="A95" s="488"/>
    </row>
    <row r="96" ht="12.75">
      <c r="A96" s="485"/>
    </row>
    <row r="97" ht="12.75">
      <c r="A97" s="485"/>
    </row>
    <row r="98" ht="12.75">
      <c r="A98" s="485"/>
    </row>
    <row r="99" ht="12.75">
      <c r="A99" s="485"/>
    </row>
  </sheetData>
  <printOptions/>
  <pageMargins left="0.7874015748031497" right="0.2362204724409449" top="0.33" bottom="0.24" header="0.5118110236220472" footer="0.4"/>
  <pageSetup horizontalDpi="1200" verticalDpi="1200" orientation="portrait" paperSize="9" scale="58" r:id="rId1"/>
</worksheet>
</file>

<file path=xl/worksheets/sheet9.xml><?xml version="1.0" encoding="utf-8"?>
<worksheet xmlns="http://schemas.openxmlformats.org/spreadsheetml/2006/main" xmlns:r="http://schemas.openxmlformats.org/officeDocument/2006/relationships">
  <sheetPr>
    <pageSetUpPr fitToPage="1"/>
  </sheetPr>
  <dimension ref="A1:O42"/>
  <sheetViews>
    <sheetView workbookViewId="0" topLeftCell="A1">
      <selection activeCell="E32" sqref="E32"/>
    </sheetView>
  </sheetViews>
  <sheetFormatPr defaultColWidth="9.140625" defaultRowHeight="12.75"/>
  <cols>
    <col min="1" max="1" width="31.28125" style="48" customWidth="1"/>
    <col min="2" max="2" width="13.57421875" style="48" customWidth="1"/>
    <col min="3" max="3" width="12.421875" style="48" customWidth="1"/>
    <col min="4" max="5" width="12.00390625" style="48" customWidth="1"/>
    <col min="6" max="8" width="11.28125" style="48" customWidth="1"/>
    <col min="9" max="9" width="11.28125" style="201" customWidth="1"/>
    <col min="10" max="10" width="11.28125" style="158" customWidth="1"/>
    <col min="11" max="11" width="9.8515625" style="48" customWidth="1"/>
    <col min="12" max="12" width="10.140625" style="48" bestFit="1" customWidth="1"/>
    <col min="13" max="16384" width="9.140625" style="48" customWidth="1"/>
  </cols>
  <sheetData>
    <row r="1" spans="1:10" ht="12.75">
      <c r="A1" s="47" t="s">
        <v>3</v>
      </c>
      <c r="B1" s="47"/>
      <c r="C1" s="47"/>
      <c r="D1" s="47"/>
      <c r="E1" s="47"/>
      <c r="F1" s="47"/>
      <c r="G1" s="47"/>
      <c r="H1" s="47"/>
      <c r="I1" s="183"/>
      <c r="J1" s="200"/>
    </row>
    <row r="3" spans="1:10" ht="15.75">
      <c r="A3" s="49" t="s">
        <v>196</v>
      </c>
      <c r="B3" s="91"/>
      <c r="C3" s="91"/>
      <c r="D3" s="91"/>
      <c r="E3" s="91"/>
      <c r="F3" s="91"/>
      <c r="G3" s="91"/>
      <c r="H3" s="331"/>
      <c r="J3" s="152"/>
    </row>
    <row r="4" spans="10:11" ht="12.75">
      <c r="J4" s="157"/>
      <c r="K4" s="49"/>
    </row>
    <row r="5" spans="1:11" ht="12.75">
      <c r="A5" s="490" t="s">
        <v>48</v>
      </c>
      <c r="B5" s="428" t="s">
        <v>15</v>
      </c>
      <c r="C5" s="156" t="s">
        <v>11</v>
      </c>
      <c r="D5" s="156" t="s">
        <v>9</v>
      </c>
      <c r="E5" s="156" t="s">
        <v>8</v>
      </c>
      <c r="F5" s="156" t="s">
        <v>4</v>
      </c>
      <c r="G5" s="156" t="s">
        <v>5</v>
      </c>
      <c r="H5" s="156" t="s">
        <v>6</v>
      </c>
      <c r="I5" s="156" t="s">
        <v>7</v>
      </c>
      <c r="J5" s="425"/>
      <c r="K5" s="66"/>
    </row>
    <row r="6" spans="1:11" ht="12.75">
      <c r="A6" s="63"/>
      <c r="B6" s="63"/>
      <c r="C6" s="63"/>
      <c r="D6" s="63"/>
      <c r="E6" s="63"/>
      <c r="F6" s="157"/>
      <c r="G6" s="157"/>
      <c r="H6" s="157"/>
      <c r="I6" s="157"/>
      <c r="J6" s="157"/>
      <c r="K6" s="66"/>
    </row>
    <row r="7" spans="1:10" ht="12.75">
      <c r="A7" s="49" t="s">
        <v>20</v>
      </c>
      <c r="B7" s="49"/>
      <c r="C7" s="49"/>
      <c r="D7" s="49"/>
      <c r="E7" s="49"/>
      <c r="F7" s="152"/>
      <c r="G7" s="152"/>
      <c r="H7" s="152"/>
      <c r="I7" s="152"/>
      <c r="J7" s="371"/>
    </row>
    <row r="8" spans="1:15" ht="12.75">
      <c r="A8" s="48" t="s">
        <v>178</v>
      </c>
      <c r="B8" s="62">
        <v>72429</v>
      </c>
      <c r="C8" s="62">
        <v>73992</v>
      </c>
      <c r="D8" s="62">
        <v>75806</v>
      </c>
      <c r="E8" s="62">
        <v>75624</v>
      </c>
      <c r="F8" s="322">
        <v>64609</v>
      </c>
      <c r="G8" s="153">
        <v>71178</v>
      </c>
      <c r="H8" s="153">
        <v>72055</v>
      </c>
      <c r="I8" s="153">
        <v>74121</v>
      </c>
      <c r="J8" s="154"/>
      <c r="K8" s="62"/>
      <c r="L8" s="67"/>
      <c r="M8" s="67"/>
      <c r="N8" s="67"/>
      <c r="O8" s="67"/>
    </row>
    <row r="9" spans="1:13" ht="25.5">
      <c r="A9" s="491" t="s">
        <v>179</v>
      </c>
      <c r="B9" s="334">
        <v>34856</v>
      </c>
      <c r="C9" s="334">
        <v>34580</v>
      </c>
      <c r="D9" s="294">
        <v>35659</v>
      </c>
      <c r="E9" s="294">
        <v>35710</v>
      </c>
      <c r="F9" s="294">
        <v>34666</v>
      </c>
      <c r="G9" s="294">
        <v>35686</v>
      </c>
      <c r="H9" s="294">
        <v>36338</v>
      </c>
      <c r="I9" s="294">
        <v>36108</v>
      </c>
      <c r="J9" s="296"/>
      <c r="K9" s="62"/>
      <c r="L9" s="67"/>
      <c r="M9" s="67"/>
    </row>
    <row r="10" spans="1:13" ht="12.75">
      <c r="A10" s="54" t="s">
        <v>180</v>
      </c>
      <c r="B10" s="334">
        <v>38939</v>
      </c>
      <c r="C10" s="334">
        <v>31596</v>
      </c>
      <c r="D10" s="294">
        <v>26926</v>
      </c>
      <c r="E10" s="294">
        <v>28090</v>
      </c>
      <c r="F10" s="294">
        <v>36857</v>
      </c>
      <c r="G10" s="294">
        <v>25829</v>
      </c>
      <c r="H10" s="294">
        <v>23746</v>
      </c>
      <c r="I10" s="294">
        <v>24541</v>
      </c>
      <c r="J10" s="296"/>
      <c r="K10" s="62"/>
      <c r="L10" s="67"/>
      <c r="M10" s="67"/>
    </row>
    <row r="11" spans="1:13" ht="12.75">
      <c r="A11" s="54" t="s">
        <v>181</v>
      </c>
      <c r="B11" s="334">
        <v>16011</v>
      </c>
      <c r="C11" s="334">
        <v>15266</v>
      </c>
      <c r="D11" s="334">
        <v>7617</v>
      </c>
      <c r="E11" s="334">
        <v>12097</v>
      </c>
      <c r="F11" s="154">
        <v>20126</v>
      </c>
      <c r="G11" s="154">
        <v>17702</v>
      </c>
      <c r="H11" s="154">
        <v>10669</v>
      </c>
      <c r="I11" s="154">
        <v>14691</v>
      </c>
      <c r="J11" s="154"/>
      <c r="K11" s="62"/>
      <c r="L11" s="67"/>
      <c r="M11" s="67"/>
    </row>
    <row r="12" spans="1:13" s="158" customFormat="1" ht="12.75">
      <c r="A12" s="63" t="s">
        <v>185</v>
      </c>
      <c r="B12" s="154"/>
      <c r="C12" s="154"/>
      <c r="D12" s="154"/>
      <c r="E12" s="154"/>
      <c r="F12" s="323"/>
      <c r="G12" s="154"/>
      <c r="H12" s="154"/>
      <c r="I12" s="154"/>
      <c r="J12" s="154"/>
      <c r="K12" s="153"/>
      <c r="L12" s="305"/>
      <c r="M12" s="305"/>
    </row>
    <row r="13" spans="1:13" ht="12.75">
      <c r="A13" s="65" t="s">
        <v>197</v>
      </c>
      <c r="B13" s="333">
        <v>-2761</v>
      </c>
      <c r="C13" s="333">
        <v>-3927</v>
      </c>
      <c r="D13" s="333">
        <v>-2238</v>
      </c>
      <c r="E13" s="333">
        <v>-2507</v>
      </c>
      <c r="F13" s="324">
        <v>-2356</v>
      </c>
      <c r="G13" s="155">
        <v>-2354</v>
      </c>
      <c r="H13" s="155">
        <v>-2069</v>
      </c>
      <c r="I13" s="155">
        <v>-2367</v>
      </c>
      <c r="J13" s="154"/>
      <c r="K13" s="62"/>
      <c r="L13" s="67"/>
      <c r="M13" s="67"/>
    </row>
    <row r="14" spans="1:15" ht="12.75">
      <c r="A14" s="51" t="s">
        <v>183</v>
      </c>
      <c r="B14" s="55">
        <f>SUM(B8:B13)</f>
        <v>159474</v>
      </c>
      <c r="C14" s="55">
        <f>SUM(C8:C13)</f>
        <v>151507</v>
      </c>
      <c r="D14" s="322">
        <f aca="true" t="shared" si="0" ref="D14:I14">SUM(D8:D13)</f>
        <v>143770</v>
      </c>
      <c r="E14" s="322">
        <f t="shared" si="0"/>
        <v>149014</v>
      </c>
      <c r="F14" s="322">
        <f t="shared" si="0"/>
        <v>153902</v>
      </c>
      <c r="G14" s="153">
        <f t="shared" si="0"/>
        <v>148041</v>
      </c>
      <c r="H14" s="153">
        <f t="shared" si="0"/>
        <v>140739</v>
      </c>
      <c r="I14" s="153">
        <f t="shared" si="0"/>
        <v>147094</v>
      </c>
      <c r="J14" s="154"/>
      <c r="K14" s="62"/>
      <c r="L14" s="68"/>
      <c r="M14" s="67"/>
      <c r="N14" s="67"/>
      <c r="O14" s="67"/>
    </row>
    <row r="15" spans="3:12" ht="12.75">
      <c r="C15" s="62"/>
      <c r="F15" s="158"/>
      <c r="G15" s="158"/>
      <c r="H15" s="158"/>
      <c r="I15" s="158"/>
      <c r="J15" s="157"/>
      <c r="K15" s="62"/>
      <c r="L15" s="67"/>
    </row>
    <row r="16" spans="1:12" ht="12.75">
      <c r="A16" s="49" t="s">
        <v>28</v>
      </c>
      <c r="B16" s="49"/>
      <c r="C16" s="401"/>
      <c r="D16" s="49"/>
      <c r="E16" s="49"/>
      <c r="F16" s="152"/>
      <c r="G16" s="152"/>
      <c r="H16" s="152"/>
      <c r="I16" s="152"/>
      <c r="J16" s="371"/>
      <c r="K16" s="62"/>
      <c r="L16" s="62"/>
    </row>
    <row r="17" spans="1:13" ht="12.75">
      <c r="A17" s="48" t="s">
        <v>178</v>
      </c>
      <c r="B17" s="62">
        <v>4175</v>
      </c>
      <c r="C17" s="62">
        <v>8204</v>
      </c>
      <c r="D17" s="62">
        <v>10930</v>
      </c>
      <c r="E17" s="62">
        <v>10124</v>
      </c>
      <c r="F17" s="153">
        <v>4416</v>
      </c>
      <c r="G17" s="153">
        <v>6793</v>
      </c>
      <c r="H17" s="153">
        <v>11816</v>
      </c>
      <c r="I17" s="153">
        <v>10937</v>
      </c>
      <c r="J17" s="154"/>
      <c r="K17" s="62"/>
      <c r="L17" s="62"/>
      <c r="M17" s="62"/>
    </row>
    <row r="18" spans="1:13" ht="25.5">
      <c r="A18" s="491" t="s">
        <v>179</v>
      </c>
      <c r="B18" s="334">
        <v>1475</v>
      </c>
      <c r="C18" s="334">
        <v>181</v>
      </c>
      <c r="D18" s="294">
        <v>4088</v>
      </c>
      <c r="E18" s="294">
        <v>2218</v>
      </c>
      <c r="F18" s="294">
        <v>1037</v>
      </c>
      <c r="G18" s="294">
        <v>1697</v>
      </c>
      <c r="H18" s="294">
        <v>4076</v>
      </c>
      <c r="I18" s="294">
        <v>2597</v>
      </c>
      <c r="J18" s="296"/>
      <c r="K18" s="62"/>
      <c r="L18" s="62"/>
      <c r="M18" s="62"/>
    </row>
    <row r="19" spans="1:13" ht="12.75">
      <c r="A19" s="54" t="s">
        <v>180</v>
      </c>
      <c r="B19" s="334">
        <v>1902</v>
      </c>
      <c r="C19" s="334">
        <v>633</v>
      </c>
      <c r="D19" s="294">
        <v>3263</v>
      </c>
      <c r="E19" s="294">
        <v>1075</v>
      </c>
      <c r="F19" s="294">
        <v>2793</v>
      </c>
      <c r="G19" s="294">
        <v>1070</v>
      </c>
      <c r="H19" s="294">
        <v>3157</v>
      </c>
      <c r="I19" s="294">
        <v>1695</v>
      </c>
      <c r="J19" s="296"/>
      <c r="K19" s="62"/>
      <c r="L19" s="62"/>
      <c r="M19" s="62"/>
    </row>
    <row r="20" spans="1:13" ht="12.75">
      <c r="A20" s="54" t="s">
        <v>181</v>
      </c>
      <c r="B20" s="294">
        <v>-651</v>
      </c>
      <c r="C20" s="294">
        <v>-361</v>
      </c>
      <c r="D20" s="294">
        <v>-1432</v>
      </c>
      <c r="E20" s="294">
        <v>-3900</v>
      </c>
      <c r="F20" s="154">
        <v>-860</v>
      </c>
      <c r="G20" s="154">
        <v>-321</v>
      </c>
      <c r="H20" s="154">
        <v>-1029</v>
      </c>
      <c r="I20" s="154">
        <v>-279</v>
      </c>
      <c r="J20" s="154"/>
      <c r="K20" s="62"/>
      <c r="L20" s="62"/>
      <c r="M20" s="62"/>
    </row>
    <row r="21" spans="1:13" ht="12.75">
      <c r="A21" s="65" t="s">
        <v>185</v>
      </c>
      <c r="B21" s="333">
        <v>-437</v>
      </c>
      <c r="C21" s="333">
        <v>-104</v>
      </c>
      <c r="D21" s="333">
        <v>-574</v>
      </c>
      <c r="E21" s="333">
        <v>-762</v>
      </c>
      <c r="F21" s="155">
        <v>-750</v>
      </c>
      <c r="G21" s="155">
        <v>-735</v>
      </c>
      <c r="H21" s="155">
        <v>-1111</v>
      </c>
      <c r="I21" s="155">
        <v>-84</v>
      </c>
      <c r="J21" s="154"/>
      <c r="K21" s="62"/>
      <c r="L21" s="62"/>
      <c r="M21" s="62"/>
    </row>
    <row r="22" spans="1:13" ht="12.75">
      <c r="A22" s="51" t="s">
        <v>183</v>
      </c>
      <c r="B22" s="55">
        <f>SUM(B17:B21)</f>
        <v>6464</v>
      </c>
      <c r="C22" s="55">
        <f>SUM(C17:C21)</f>
        <v>8553</v>
      </c>
      <c r="D22" s="55">
        <f aca="true" t="shared" si="1" ref="D22:I22">SUM(D17:D21)</f>
        <v>16275</v>
      </c>
      <c r="E22" s="55">
        <f t="shared" si="1"/>
        <v>8755</v>
      </c>
      <c r="F22" s="153">
        <f t="shared" si="1"/>
        <v>6636</v>
      </c>
      <c r="G22" s="153">
        <f t="shared" si="1"/>
        <v>8504</v>
      </c>
      <c r="H22" s="153">
        <f t="shared" si="1"/>
        <v>16909</v>
      </c>
      <c r="I22" s="153">
        <f t="shared" si="1"/>
        <v>14866</v>
      </c>
      <c r="J22" s="154"/>
      <c r="K22" s="62"/>
      <c r="L22" s="62"/>
      <c r="M22" s="62"/>
    </row>
    <row r="23" spans="6:12" ht="12.75">
      <c r="F23" s="158"/>
      <c r="G23" s="158"/>
      <c r="H23" s="158"/>
      <c r="I23" s="158"/>
      <c r="J23" s="157"/>
      <c r="K23" s="62"/>
      <c r="L23" s="69"/>
    </row>
    <row r="24" spans="1:12" ht="12.75">
      <c r="A24" s="49" t="s">
        <v>198</v>
      </c>
      <c r="B24" s="49"/>
      <c r="C24" s="49"/>
      <c r="D24" s="49"/>
      <c r="E24" s="49"/>
      <c r="F24" s="152"/>
      <c r="G24" s="152"/>
      <c r="H24" s="152"/>
      <c r="I24" s="152"/>
      <c r="J24" s="371"/>
      <c r="K24" s="62"/>
      <c r="L24" s="52"/>
    </row>
    <row r="25" spans="1:12" ht="12.75">
      <c r="A25" s="63" t="s">
        <v>178</v>
      </c>
      <c r="B25" s="159">
        <f>B17/B8*100</f>
        <v>5.764265694680307</v>
      </c>
      <c r="C25" s="159">
        <f aca="true" t="shared" si="2" ref="C25:D28">C17/C8*100</f>
        <v>11.087685155151908</v>
      </c>
      <c r="D25" s="159">
        <f t="shared" si="2"/>
        <v>14.418383769094795</v>
      </c>
      <c r="E25" s="159">
        <f aca="true" t="shared" si="3" ref="E25:I28">E17/E8*100</f>
        <v>13.3872844599598</v>
      </c>
      <c r="F25" s="159">
        <f t="shared" si="3"/>
        <v>6.834961073534647</v>
      </c>
      <c r="G25" s="159">
        <f t="shared" si="3"/>
        <v>9.54367922672736</v>
      </c>
      <c r="H25" s="159">
        <f t="shared" si="3"/>
        <v>16.398584414683228</v>
      </c>
      <c r="I25" s="159">
        <f t="shared" si="3"/>
        <v>14.755602325926526</v>
      </c>
      <c r="J25" s="426"/>
      <c r="K25" s="62"/>
      <c r="L25" s="69"/>
    </row>
    <row r="26" spans="1:12" s="158" customFormat="1" ht="25.5">
      <c r="A26" s="492" t="s">
        <v>179</v>
      </c>
      <c r="B26" s="304">
        <f>B18/B9*100</f>
        <v>4.231696121184301</v>
      </c>
      <c r="C26" s="304">
        <f t="shared" si="2"/>
        <v>0.523423944476576</v>
      </c>
      <c r="D26" s="304">
        <f t="shared" si="2"/>
        <v>11.464146498780112</v>
      </c>
      <c r="E26" s="304">
        <f t="shared" si="3"/>
        <v>6.211145337440493</v>
      </c>
      <c r="F26" s="304">
        <f t="shared" si="3"/>
        <v>2.991403680840016</v>
      </c>
      <c r="G26" s="304">
        <f t="shared" si="3"/>
        <v>4.755366250070056</v>
      </c>
      <c r="H26" s="304">
        <f t="shared" si="3"/>
        <v>11.216907920083658</v>
      </c>
      <c r="I26" s="304">
        <f t="shared" si="3"/>
        <v>7.192311953029799</v>
      </c>
      <c r="J26" s="423"/>
      <c r="K26" s="153"/>
      <c r="L26" s="153"/>
    </row>
    <row r="27" spans="1:12" s="158" customFormat="1" ht="12.75">
      <c r="A27" s="341" t="s">
        <v>180</v>
      </c>
      <c r="B27" s="304">
        <f>B19/B10*100</f>
        <v>4.884563034489843</v>
      </c>
      <c r="C27" s="304">
        <f t="shared" si="2"/>
        <v>2.0034181541967335</v>
      </c>
      <c r="D27" s="304">
        <f t="shared" si="2"/>
        <v>12.118398573869122</v>
      </c>
      <c r="E27" s="304">
        <f t="shared" si="3"/>
        <v>3.826984692061232</v>
      </c>
      <c r="F27" s="304">
        <f t="shared" si="3"/>
        <v>7.577936348590499</v>
      </c>
      <c r="G27" s="304">
        <f t="shared" si="3"/>
        <v>4.142630376708351</v>
      </c>
      <c r="H27" s="304">
        <f t="shared" si="3"/>
        <v>13.2948707150678</v>
      </c>
      <c r="I27" s="304">
        <f t="shared" si="3"/>
        <v>6.906809013487633</v>
      </c>
      <c r="J27" s="423"/>
      <c r="K27" s="153"/>
      <c r="L27" s="153"/>
    </row>
    <row r="28" spans="1:12" ht="12.75">
      <c r="A28" s="57" t="s">
        <v>181</v>
      </c>
      <c r="B28" s="281">
        <f>B20/B11*100</f>
        <v>-4.06595465617388</v>
      </c>
      <c r="C28" s="281">
        <f t="shared" si="2"/>
        <v>-2.3647320843704964</v>
      </c>
      <c r="D28" s="281">
        <f t="shared" si="2"/>
        <v>-18.80005251411317</v>
      </c>
      <c r="E28" s="281">
        <f t="shared" si="3"/>
        <v>-32.23939819790031</v>
      </c>
      <c r="F28" s="281">
        <f t="shared" si="3"/>
        <v>-4.273079598529265</v>
      </c>
      <c r="G28" s="281">
        <f t="shared" si="3"/>
        <v>-1.8133544232290137</v>
      </c>
      <c r="H28" s="281">
        <f t="shared" si="3"/>
        <v>-9.644765207610835</v>
      </c>
      <c r="I28" s="281">
        <f t="shared" si="3"/>
        <v>-1.899121911374311</v>
      </c>
      <c r="J28" s="426"/>
      <c r="K28" s="62"/>
      <c r="L28" s="62"/>
    </row>
    <row r="29" spans="1:12" ht="12.75">
      <c r="A29" s="51" t="s">
        <v>183</v>
      </c>
      <c r="B29" s="159">
        <f>B22/B14*100</f>
        <v>4.053325306946586</v>
      </c>
      <c r="C29" s="159">
        <f>C22/C14*100</f>
        <v>5.645283716263935</v>
      </c>
      <c r="D29" s="159">
        <f aca="true" t="shared" si="4" ref="D29:I29">D22/D14*100</f>
        <v>11.320164151074632</v>
      </c>
      <c r="E29" s="159">
        <f t="shared" si="4"/>
        <v>5.8752868857959655</v>
      </c>
      <c r="F29" s="159">
        <f t="shared" si="4"/>
        <v>4.3118348039661605</v>
      </c>
      <c r="G29" s="159">
        <f t="shared" si="4"/>
        <v>5.744354604467682</v>
      </c>
      <c r="H29" s="159">
        <f t="shared" si="4"/>
        <v>12.014438073313013</v>
      </c>
      <c r="I29" s="159">
        <f t="shared" si="4"/>
        <v>10.106462534161828</v>
      </c>
      <c r="J29" s="426"/>
      <c r="K29" s="62"/>
      <c r="L29" s="62"/>
    </row>
    <row r="30" spans="6:12" ht="12.75">
      <c r="F30" s="158"/>
      <c r="G30" s="158"/>
      <c r="H30" s="158"/>
      <c r="I30" s="158"/>
      <c r="J30" s="157"/>
      <c r="K30" s="62"/>
      <c r="L30" s="62"/>
    </row>
    <row r="31" spans="1:11" ht="12.75">
      <c r="A31" s="303" t="s">
        <v>186</v>
      </c>
      <c r="B31" s="510">
        <f>-1064</f>
        <v>-1064</v>
      </c>
      <c r="C31" s="155">
        <v>-987</v>
      </c>
      <c r="D31" s="155">
        <v>-1272</v>
      </c>
      <c r="E31" s="303">
        <v>-917</v>
      </c>
      <c r="F31" s="155">
        <v>-1053</v>
      </c>
      <c r="G31" s="155">
        <v>-1078</v>
      </c>
      <c r="H31" s="155">
        <v>-1242</v>
      </c>
      <c r="I31" s="155">
        <v>-1233</v>
      </c>
      <c r="J31" s="154"/>
      <c r="K31" s="62"/>
    </row>
    <row r="32" spans="1:11" ht="12.75">
      <c r="A32" s="63"/>
      <c r="B32" s="63"/>
      <c r="C32" s="63"/>
      <c r="D32" s="63"/>
      <c r="E32" s="63"/>
      <c r="F32" s="157"/>
      <c r="G32" s="157"/>
      <c r="H32" s="157"/>
      <c r="I32" s="157"/>
      <c r="J32" s="157"/>
      <c r="K32" s="62"/>
    </row>
    <row r="33" spans="1:10" ht="12.75">
      <c r="A33" s="493" t="s">
        <v>31</v>
      </c>
      <c r="B33" s="151">
        <f>B22+B31</f>
        <v>5400</v>
      </c>
      <c r="C33" s="151">
        <f>C22+C31</f>
        <v>7566</v>
      </c>
      <c r="D33" s="151">
        <f aca="true" t="shared" si="5" ref="D33:I33">D22+D31</f>
        <v>15003</v>
      </c>
      <c r="E33" s="151">
        <f t="shared" si="5"/>
        <v>7838</v>
      </c>
      <c r="F33" s="151">
        <f t="shared" si="5"/>
        <v>5583</v>
      </c>
      <c r="G33" s="151">
        <f t="shared" si="5"/>
        <v>7426</v>
      </c>
      <c r="H33" s="151">
        <f t="shared" si="5"/>
        <v>15667</v>
      </c>
      <c r="I33" s="151">
        <f t="shared" si="5"/>
        <v>13633</v>
      </c>
      <c r="J33" s="427"/>
    </row>
    <row r="34" spans="8:11" ht="12.75">
      <c r="H34" s="151"/>
      <c r="I34" s="151"/>
      <c r="J34" s="427"/>
      <c r="K34" s="62"/>
    </row>
    <row r="35" spans="10:11" ht="12.75">
      <c r="J35" s="157"/>
      <c r="K35" s="62"/>
    </row>
    <row r="37" spans="7:8" ht="12.75">
      <c r="G37" s="151"/>
      <c r="H37" s="62"/>
    </row>
    <row r="38" ht="12.75">
      <c r="H38" s="62"/>
    </row>
    <row r="39" ht="12.75">
      <c r="H39" s="62"/>
    </row>
    <row r="40" ht="12.75">
      <c r="H40" s="62"/>
    </row>
    <row r="41" ht="12.75">
      <c r="H41" s="62"/>
    </row>
    <row r="42" ht="12.75">
      <c r="H42" s="62"/>
    </row>
  </sheetData>
  <printOptions/>
  <pageMargins left="0.75" right="0.75" top="1" bottom="1" header="0.4921259845" footer="0.4921259845"/>
  <pageSetup fitToHeight="1" fitToWidth="1" horizontalDpi="1200" verticalDpi="12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Lassila &amp; Tikanoja Oyj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Maija Mecklin</cp:lastModifiedBy>
  <cp:lastPrinted>2011-04-21T12:22:21Z</cp:lastPrinted>
  <dcterms:created xsi:type="dcterms:W3CDTF">2007-03-05T06:29:45Z</dcterms:created>
  <dcterms:modified xsi:type="dcterms:W3CDTF">2011-04-21T12:27:50Z</dcterms:modified>
  <cp:category/>
  <cp:version/>
  <cp:contentType/>
  <cp:contentStatus/>
</cp:coreProperties>
</file>